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tables/table2.xml" ContentType="application/vnd.openxmlformats-officedocument.spreadsheetml.table+xml"/>
  <Override PartName="/xl/drawings/drawing3.xml" ContentType="application/vnd.openxmlformats-officedocument.drawing+xml"/>
  <Override PartName="/xl/tables/table3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730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Melissa\Desktop\"/>
    </mc:Choice>
  </mc:AlternateContent>
  <xr:revisionPtr revIDLastSave="0" documentId="8_{D3FA173F-58C9-42E7-8D0A-58F188BB9DEF}" xr6:coauthVersionLast="47" xr6:coauthVersionMax="47" xr10:uidLastSave="{00000000-0000-0000-0000-000000000000}"/>
  <bookViews>
    <workbookView xWindow="-120" yWindow="-120" windowWidth="29040" windowHeight="15720" tabRatio="752" activeTab="2" xr2:uid="{61191FF4-3F8E-4F40-94D8-3897C1431A3C}"/>
  </bookViews>
  <sheets>
    <sheet name="Title Page" sheetId="22" r:id="rId1"/>
    <sheet name="Food" sheetId="33" r:id="rId2"/>
    <sheet name="Gift" sheetId="26" r:id="rId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51" i="22" l="1"/>
  <c r="D52" i="22"/>
  <c r="D53" i="22"/>
  <c r="D54" i="22"/>
  <c r="A137" i="22"/>
  <c r="C137" i="22"/>
  <c r="D137" i="22"/>
  <c r="E137" i="22"/>
  <c r="F137" i="22"/>
  <c r="I137" i="22"/>
  <c r="A138" i="22"/>
  <c r="C138" i="22"/>
  <c r="D138" i="22"/>
  <c r="E138" i="22"/>
  <c r="F138" i="22"/>
  <c r="I138" i="22"/>
  <c r="M19" i="26"/>
  <c r="N19" i="26" s="1"/>
  <c r="G137" i="22" s="1"/>
  <c r="M20" i="26"/>
  <c r="N20" i="26" s="1"/>
  <c r="G138" i="22" s="1"/>
  <c r="H137" i="22" l="1"/>
  <c r="H138" i="22"/>
  <c r="A113" i="22"/>
  <c r="A122" i="22"/>
  <c r="C122" i="22"/>
  <c r="D122" i="22"/>
  <c r="E122" i="22"/>
  <c r="F122" i="22"/>
  <c r="I122" i="22"/>
  <c r="A123" i="22"/>
  <c r="C123" i="22"/>
  <c r="D123" i="22"/>
  <c r="E123" i="22"/>
  <c r="F123" i="22"/>
  <c r="I123" i="22"/>
  <c r="A124" i="22"/>
  <c r="C124" i="22"/>
  <c r="D124" i="22"/>
  <c r="E124" i="22"/>
  <c r="F124" i="22"/>
  <c r="I124" i="22"/>
  <c r="A125" i="22"/>
  <c r="C125" i="22"/>
  <c r="D125" i="22"/>
  <c r="E125" i="22"/>
  <c r="F125" i="22"/>
  <c r="I125" i="22"/>
  <c r="A126" i="22"/>
  <c r="C126" i="22"/>
  <c r="D126" i="22"/>
  <c r="E126" i="22"/>
  <c r="F126" i="22"/>
  <c r="I126" i="22"/>
  <c r="A127" i="22"/>
  <c r="C127" i="22"/>
  <c r="D127" i="22"/>
  <c r="E127" i="22"/>
  <c r="F127" i="22"/>
  <c r="I127" i="22"/>
  <c r="A128" i="22"/>
  <c r="C128" i="22"/>
  <c r="D128" i="22"/>
  <c r="E128" i="22"/>
  <c r="F128" i="22"/>
  <c r="I128" i="22"/>
  <c r="A129" i="22"/>
  <c r="C129" i="22"/>
  <c r="D129" i="22"/>
  <c r="E129" i="22"/>
  <c r="F129" i="22"/>
  <c r="I129" i="22"/>
  <c r="A130" i="22"/>
  <c r="C130" i="22"/>
  <c r="D130" i="22"/>
  <c r="E130" i="22"/>
  <c r="F130" i="22"/>
  <c r="I130" i="22"/>
  <c r="A131" i="22"/>
  <c r="C131" i="22"/>
  <c r="D131" i="22"/>
  <c r="E131" i="22"/>
  <c r="F131" i="22"/>
  <c r="I131" i="22"/>
  <c r="A132" i="22"/>
  <c r="C132" i="22"/>
  <c r="D132" i="22"/>
  <c r="E132" i="22"/>
  <c r="F132" i="22"/>
  <c r="I132" i="22"/>
  <c r="A133" i="22"/>
  <c r="C133" i="22"/>
  <c r="D133" i="22"/>
  <c r="E133" i="22"/>
  <c r="F133" i="22"/>
  <c r="I133" i="22"/>
  <c r="A134" i="22"/>
  <c r="C134" i="22"/>
  <c r="D134" i="22"/>
  <c r="E134" i="22"/>
  <c r="F134" i="22"/>
  <c r="I134" i="22"/>
  <c r="A135" i="22"/>
  <c r="C135" i="22"/>
  <c r="D135" i="22"/>
  <c r="E135" i="22"/>
  <c r="F135" i="22"/>
  <c r="I135" i="22"/>
  <c r="A136" i="22"/>
  <c r="C136" i="22"/>
  <c r="D136" i="22"/>
  <c r="E136" i="22"/>
  <c r="F136" i="22"/>
  <c r="I136" i="22"/>
  <c r="A139" i="22"/>
  <c r="C139" i="22"/>
  <c r="D139" i="22"/>
  <c r="E139" i="22"/>
  <c r="F139" i="22"/>
  <c r="I139" i="22"/>
  <c r="A140" i="22"/>
  <c r="C140" i="22"/>
  <c r="D140" i="22"/>
  <c r="E140" i="22"/>
  <c r="F140" i="22"/>
  <c r="I140" i="22"/>
  <c r="A141" i="22"/>
  <c r="C141" i="22"/>
  <c r="D141" i="22"/>
  <c r="E141" i="22"/>
  <c r="F141" i="22"/>
  <c r="I141" i="22"/>
  <c r="A142" i="22"/>
  <c r="C142" i="22"/>
  <c r="D142" i="22"/>
  <c r="E142" i="22"/>
  <c r="F142" i="22"/>
  <c r="I142" i="22"/>
  <c r="A143" i="22"/>
  <c r="C143" i="22"/>
  <c r="D143" i="22"/>
  <c r="E143" i="22"/>
  <c r="F143" i="22"/>
  <c r="I143" i="22"/>
  <c r="A144" i="22"/>
  <c r="C144" i="22"/>
  <c r="D144" i="22"/>
  <c r="E144" i="22"/>
  <c r="F144" i="22"/>
  <c r="I144" i="22"/>
  <c r="A145" i="22"/>
  <c r="C145" i="22"/>
  <c r="D145" i="22"/>
  <c r="E145" i="22"/>
  <c r="F145" i="22"/>
  <c r="I145" i="22"/>
  <c r="A146" i="22"/>
  <c r="C146" i="22"/>
  <c r="D146" i="22"/>
  <c r="E146" i="22"/>
  <c r="F146" i="22"/>
  <c r="I146" i="22"/>
  <c r="A147" i="22"/>
  <c r="C147" i="22"/>
  <c r="D147" i="22"/>
  <c r="E147" i="22"/>
  <c r="F147" i="22"/>
  <c r="I147" i="22"/>
  <c r="A148" i="22"/>
  <c r="C148" i="22"/>
  <c r="D148" i="22"/>
  <c r="E148" i="22"/>
  <c r="F148" i="22"/>
  <c r="I148" i="22"/>
  <c r="A149" i="22"/>
  <c r="C149" i="22"/>
  <c r="D149" i="22"/>
  <c r="E149" i="22"/>
  <c r="F149" i="22"/>
  <c r="I149" i="22"/>
  <c r="A150" i="22"/>
  <c r="C150" i="22"/>
  <c r="D150" i="22"/>
  <c r="E150" i="22"/>
  <c r="F150" i="22"/>
  <c r="I150" i="22"/>
  <c r="A151" i="22"/>
  <c r="C151" i="22"/>
  <c r="D151" i="22"/>
  <c r="E151" i="22"/>
  <c r="F151" i="22"/>
  <c r="I151" i="22"/>
  <c r="A152" i="22"/>
  <c r="C152" i="22"/>
  <c r="D152" i="22"/>
  <c r="E152" i="22"/>
  <c r="F152" i="22"/>
  <c r="I152" i="22"/>
  <c r="A153" i="22"/>
  <c r="C153" i="22"/>
  <c r="D153" i="22"/>
  <c r="E153" i="22"/>
  <c r="F153" i="22"/>
  <c r="I153" i="22"/>
  <c r="A154" i="22"/>
  <c r="C154" i="22"/>
  <c r="D154" i="22"/>
  <c r="E154" i="22"/>
  <c r="F154" i="22"/>
  <c r="I154" i="22"/>
  <c r="A155" i="22"/>
  <c r="C155" i="22"/>
  <c r="D155" i="22"/>
  <c r="E155" i="22"/>
  <c r="F155" i="22"/>
  <c r="I155" i="22"/>
  <c r="A156" i="22"/>
  <c r="C156" i="22"/>
  <c r="D156" i="22"/>
  <c r="E156" i="22"/>
  <c r="F156" i="22"/>
  <c r="I156" i="22"/>
  <c r="A157" i="22"/>
  <c r="C157" i="22"/>
  <c r="D157" i="22"/>
  <c r="E157" i="22"/>
  <c r="F157" i="22"/>
  <c r="I157" i="22"/>
  <c r="A158" i="22"/>
  <c r="C158" i="22"/>
  <c r="D158" i="22"/>
  <c r="E158" i="22"/>
  <c r="F158" i="22"/>
  <c r="I158" i="22"/>
  <c r="A159" i="22"/>
  <c r="C159" i="22"/>
  <c r="D159" i="22"/>
  <c r="E159" i="22"/>
  <c r="F159" i="22"/>
  <c r="I159" i="22"/>
  <c r="A160" i="22"/>
  <c r="C160" i="22"/>
  <c r="D160" i="22"/>
  <c r="E160" i="22"/>
  <c r="F160" i="22"/>
  <c r="I160" i="22"/>
  <c r="A161" i="22"/>
  <c r="C161" i="22"/>
  <c r="D161" i="22"/>
  <c r="E161" i="22"/>
  <c r="F161" i="22"/>
  <c r="I161" i="22"/>
  <c r="A162" i="22"/>
  <c r="C162" i="22"/>
  <c r="D162" i="22"/>
  <c r="E162" i="22"/>
  <c r="F162" i="22"/>
  <c r="I162" i="22"/>
  <c r="A163" i="22"/>
  <c r="C163" i="22"/>
  <c r="D163" i="22"/>
  <c r="E163" i="22"/>
  <c r="F163" i="22"/>
  <c r="I163" i="22"/>
  <c r="A164" i="22"/>
  <c r="C164" i="22"/>
  <c r="D164" i="22"/>
  <c r="E164" i="22"/>
  <c r="F164" i="22"/>
  <c r="I164" i="22"/>
  <c r="A165" i="22"/>
  <c r="C165" i="22"/>
  <c r="D165" i="22"/>
  <c r="E165" i="22"/>
  <c r="F165" i="22"/>
  <c r="I165" i="22"/>
  <c r="A166" i="22"/>
  <c r="C166" i="22"/>
  <c r="D166" i="22"/>
  <c r="E166" i="22"/>
  <c r="F166" i="22"/>
  <c r="I166" i="22"/>
  <c r="A167" i="22"/>
  <c r="C167" i="22"/>
  <c r="D167" i="22"/>
  <c r="E167" i="22"/>
  <c r="F167" i="22"/>
  <c r="I167" i="22"/>
  <c r="A168" i="22"/>
  <c r="C168" i="22"/>
  <c r="D168" i="22"/>
  <c r="E168" i="22"/>
  <c r="F168" i="22"/>
  <c r="I168" i="22"/>
  <c r="A169" i="22"/>
  <c r="C169" i="22"/>
  <c r="D169" i="22"/>
  <c r="E169" i="22"/>
  <c r="F169" i="22"/>
  <c r="I169" i="22"/>
  <c r="A170" i="22"/>
  <c r="C170" i="22"/>
  <c r="D170" i="22"/>
  <c r="E170" i="22"/>
  <c r="F170" i="22"/>
  <c r="I170" i="22"/>
  <c r="A171" i="22"/>
  <c r="C171" i="22"/>
  <c r="D171" i="22"/>
  <c r="E171" i="22"/>
  <c r="F171" i="22"/>
  <c r="I171" i="22"/>
  <c r="A172" i="22"/>
  <c r="C172" i="22"/>
  <c r="D172" i="22"/>
  <c r="E172" i="22"/>
  <c r="F172" i="22"/>
  <c r="I172" i="22"/>
  <c r="A173" i="22"/>
  <c r="C173" i="22"/>
  <c r="D173" i="22"/>
  <c r="E173" i="22"/>
  <c r="F173" i="22"/>
  <c r="I173" i="22"/>
  <c r="A174" i="22"/>
  <c r="C174" i="22"/>
  <c r="D174" i="22"/>
  <c r="E174" i="22"/>
  <c r="F174" i="22"/>
  <c r="I174" i="22"/>
  <c r="A175" i="22"/>
  <c r="C175" i="22"/>
  <c r="D175" i="22"/>
  <c r="E175" i="22"/>
  <c r="F175" i="22"/>
  <c r="I175" i="22"/>
  <c r="A176" i="22"/>
  <c r="C176" i="22"/>
  <c r="D176" i="22"/>
  <c r="E176" i="22"/>
  <c r="F176" i="22"/>
  <c r="I176" i="22"/>
  <c r="A177" i="22"/>
  <c r="C177" i="22"/>
  <c r="D177" i="22"/>
  <c r="E177" i="22"/>
  <c r="F177" i="22"/>
  <c r="I177" i="22"/>
  <c r="A178" i="22"/>
  <c r="C178" i="22"/>
  <c r="D178" i="22"/>
  <c r="E178" i="22"/>
  <c r="F178" i="22"/>
  <c r="I178" i="22"/>
  <c r="A179" i="22"/>
  <c r="C179" i="22"/>
  <c r="D179" i="22"/>
  <c r="E179" i="22"/>
  <c r="F179" i="22"/>
  <c r="I179" i="22"/>
  <c r="A180" i="22"/>
  <c r="C180" i="22"/>
  <c r="D180" i="22"/>
  <c r="E180" i="22"/>
  <c r="F180" i="22"/>
  <c r="I180" i="22"/>
  <c r="A181" i="22"/>
  <c r="C181" i="22"/>
  <c r="D181" i="22"/>
  <c r="E181" i="22"/>
  <c r="F181" i="22"/>
  <c r="I181" i="22"/>
  <c r="A182" i="22"/>
  <c r="C182" i="22"/>
  <c r="D182" i="22"/>
  <c r="E182" i="22"/>
  <c r="F182" i="22"/>
  <c r="I182" i="22"/>
  <c r="A183" i="22"/>
  <c r="C183" i="22"/>
  <c r="D183" i="22"/>
  <c r="E183" i="22"/>
  <c r="F183" i="22"/>
  <c r="I183" i="22"/>
  <c r="A184" i="22"/>
  <c r="C184" i="22"/>
  <c r="D184" i="22"/>
  <c r="E184" i="22"/>
  <c r="F184" i="22"/>
  <c r="I184" i="22"/>
  <c r="A185" i="22"/>
  <c r="C185" i="22"/>
  <c r="D185" i="22"/>
  <c r="E185" i="22"/>
  <c r="F185" i="22"/>
  <c r="I185" i="22"/>
  <c r="A186" i="22"/>
  <c r="C186" i="22"/>
  <c r="D186" i="22"/>
  <c r="E186" i="22"/>
  <c r="F186" i="22"/>
  <c r="I186" i="22"/>
  <c r="A187" i="22"/>
  <c r="C187" i="22"/>
  <c r="D187" i="22"/>
  <c r="E187" i="22"/>
  <c r="F187" i="22"/>
  <c r="I187" i="22"/>
  <c r="A188" i="22"/>
  <c r="C188" i="22"/>
  <c r="D188" i="22"/>
  <c r="E188" i="22"/>
  <c r="F188" i="22"/>
  <c r="I188" i="22"/>
  <c r="A189" i="22"/>
  <c r="C189" i="22"/>
  <c r="D189" i="22"/>
  <c r="E189" i="22"/>
  <c r="F189" i="22"/>
  <c r="I189" i="22"/>
  <c r="A190" i="22"/>
  <c r="C190" i="22"/>
  <c r="D190" i="22"/>
  <c r="E190" i="22"/>
  <c r="F190" i="22"/>
  <c r="I190" i="22"/>
  <c r="A191" i="22"/>
  <c r="C191" i="22"/>
  <c r="D191" i="22"/>
  <c r="E191" i="22"/>
  <c r="F191" i="22"/>
  <c r="I191" i="22"/>
  <c r="A192" i="22"/>
  <c r="C192" i="22"/>
  <c r="D192" i="22"/>
  <c r="E192" i="22"/>
  <c r="F192" i="22"/>
  <c r="I192" i="22"/>
  <c r="A193" i="22"/>
  <c r="C193" i="22"/>
  <c r="D193" i="22"/>
  <c r="E193" i="22"/>
  <c r="F193" i="22"/>
  <c r="I193" i="22"/>
  <c r="A194" i="22"/>
  <c r="C194" i="22"/>
  <c r="D194" i="22"/>
  <c r="E194" i="22"/>
  <c r="F194" i="22"/>
  <c r="I194" i="22"/>
  <c r="A195" i="22"/>
  <c r="C195" i="22"/>
  <c r="D195" i="22"/>
  <c r="E195" i="22"/>
  <c r="F195" i="22"/>
  <c r="I195" i="22"/>
  <c r="A196" i="22"/>
  <c r="C196" i="22"/>
  <c r="D196" i="22"/>
  <c r="E196" i="22"/>
  <c r="F196" i="22"/>
  <c r="I196" i="22"/>
  <c r="A197" i="22"/>
  <c r="C197" i="22"/>
  <c r="D197" i="22"/>
  <c r="E197" i="22"/>
  <c r="F197" i="22"/>
  <c r="I197" i="22"/>
  <c r="A198" i="22"/>
  <c r="C198" i="22"/>
  <c r="D198" i="22"/>
  <c r="E198" i="22"/>
  <c r="F198" i="22"/>
  <c r="I198" i="22"/>
  <c r="A199" i="22"/>
  <c r="C199" i="22"/>
  <c r="D199" i="22"/>
  <c r="E199" i="22"/>
  <c r="F199" i="22"/>
  <c r="I199" i="22"/>
  <c r="I121" i="22"/>
  <c r="F121" i="22"/>
  <c r="A56" i="22"/>
  <c r="C56" i="22"/>
  <c r="D56" i="22"/>
  <c r="E56" i="22"/>
  <c r="F56" i="22"/>
  <c r="I56" i="22"/>
  <c r="M42" i="33"/>
  <c r="N42" i="33" s="1"/>
  <c r="G56" i="22" s="1"/>
  <c r="H56" i="22" l="1"/>
  <c r="E121" i="22"/>
  <c r="D121" i="22"/>
  <c r="C121" i="22"/>
  <c r="A121" i="22"/>
  <c r="A55" i="22"/>
  <c r="C55" i="22"/>
  <c r="D55" i="22"/>
  <c r="E55" i="22"/>
  <c r="F55" i="22"/>
  <c r="I55" i="22"/>
  <c r="A46" i="22"/>
  <c r="A47" i="22"/>
  <c r="A48" i="22"/>
  <c r="A49" i="22"/>
  <c r="A50" i="22"/>
  <c r="A51" i="22"/>
  <c r="A52" i="22"/>
  <c r="A53" i="22"/>
  <c r="A54" i="22"/>
  <c r="C46" i="22"/>
  <c r="C47" i="22"/>
  <c r="C48" i="22"/>
  <c r="C49" i="22"/>
  <c r="C50" i="22"/>
  <c r="C51" i="22"/>
  <c r="C52" i="22"/>
  <c r="C53" i="22"/>
  <c r="C54" i="22"/>
  <c r="D46" i="22"/>
  <c r="D47" i="22"/>
  <c r="D48" i="22"/>
  <c r="D49" i="22"/>
  <c r="D50" i="22"/>
  <c r="E46" i="22"/>
  <c r="E47" i="22"/>
  <c r="E48" i="22"/>
  <c r="E49" i="22"/>
  <c r="E50" i="22"/>
  <c r="E51" i="22"/>
  <c r="E52" i="22"/>
  <c r="E53" i="22"/>
  <c r="E54" i="22"/>
  <c r="F46" i="22"/>
  <c r="F47" i="22"/>
  <c r="F48" i="22"/>
  <c r="F49" i="22"/>
  <c r="F50" i="22"/>
  <c r="F51" i="22"/>
  <c r="F52" i="22"/>
  <c r="F53" i="22"/>
  <c r="F54" i="22"/>
  <c r="I46" i="22"/>
  <c r="I47" i="22"/>
  <c r="I48" i="22"/>
  <c r="I49" i="22"/>
  <c r="I50" i="22"/>
  <c r="I51" i="22"/>
  <c r="I52" i="22"/>
  <c r="I53" i="22"/>
  <c r="I54" i="22"/>
  <c r="A57" i="22"/>
  <c r="C57" i="22"/>
  <c r="D57" i="22"/>
  <c r="E57" i="22"/>
  <c r="F57" i="22"/>
  <c r="I57" i="22"/>
  <c r="A58" i="22"/>
  <c r="B58" i="22"/>
  <c r="C58" i="22"/>
  <c r="D58" i="22"/>
  <c r="E58" i="22"/>
  <c r="F58" i="22"/>
  <c r="I58" i="22"/>
  <c r="A59" i="22"/>
  <c r="C59" i="22"/>
  <c r="D59" i="22"/>
  <c r="E59" i="22"/>
  <c r="F59" i="22"/>
  <c r="I59" i="22"/>
  <c r="A60" i="22"/>
  <c r="C60" i="22"/>
  <c r="D60" i="22"/>
  <c r="E60" i="22"/>
  <c r="F60" i="22"/>
  <c r="I60" i="22"/>
  <c r="A61" i="22"/>
  <c r="C61" i="22"/>
  <c r="D61" i="22"/>
  <c r="E61" i="22"/>
  <c r="F61" i="22"/>
  <c r="I61" i="22"/>
  <c r="A62" i="22"/>
  <c r="C62" i="22"/>
  <c r="D62" i="22"/>
  <c r="E62" i="22"/>
  <c r="F62" i="22"/>
  <c r="I62" i="22"/>
  <c r="A63" i="22"/>
  <c r="C63" i="22"/>
  <c r="D63" i="22"/>
  <c r="E63" i="22"/>
  <c r="F63" i="22"/>
  <c r="I63" i="22"/>
  <c r="A64" i="22"/>
  <c r="C64" i="22"/>
  <c r="D64" i="22"/>
  <c r="E64" i="22"/>
  <c r="F64" i="22"/>
  <c r="I64" i="22"/>
  <c r="A65" i="22"/>
  <c r="C65" i="22"/>
  <c r="D65" i="22"/>
  <c r="E65" i="22"/>
  <c r="F65" i="22"/>
  <c r="I65" i="22"/>
  <c r="A66" i="22"/>
  <c r="C66" i="22"/>
  <c r="D66" i="22"/>
  <c r="E66" i="22"/>
  <c r="F66" i="22"/>
  <c r="I66" i="22"/>
  <c r="A30" i="22"/>
  <c r="A31" i="22"/>
  <c r="A32" i="22"/>
  <c r="A33" i="22"/>
  <c r="A34" i="22"/>
  <c r="A35" i="22"/>
  <c r="A36" i="22"/>
  <c r="A37" i="22"/>
  <c r="A38" i="22"/>
  <c r="A39" i="22"/>
  <c r="A40" i="22"/>
  <c r="A41" i="22"/>
  <c r="A42" i="22"/>
  <c r="A43" i="22"/>
  <c r="A44" i="22"/>
  <c r="A45" i="22"/>
  <c r="C30" i="22"/>
  <c r="C31" i="22"/>
  <c r="C32" i="22"/>
  <c r="C33" i="22"/>
  <c r="C34" i="22"/>
  <c r="C35" i="22"/>
  <c r="C36" i="22"/>
  <c r="C37" i="22"/>
  <c r="C38" i="22"/>
  <c r="C39" i="22"/>
  <c r="C40" i="22"/>
  <c r="C41" i="22"/>
  <c r="C42" i="22"/>
  <c r="C43" i="22"/>
  <c r="C44" i="22"/>
  <c r="C45" i="22"/>
  <c r="D30" i="22"/>
  <c r="D31" i="22"/>
  <c r="D32" i="22"/>
  <c r="D33" i="22"/>
  <c r="D34" i="22"/>
  <c r="D35" i="22"/>
  <c r="D36" i="22"/>
  <c r="D37" i="22"/>
  <c r="D38" i="22"/>
  <c r="D39" i="22"/>
  <c r="D40" i="22"/>
  <c r="D41" i="22"/>
  <c r="D42" i="22"/>
  <c r="D43" i="22"/>
  <c r="D44" i="22"/>
  <c r="D45" i="22"/>
  <c r="E30" i="22"/>
  <c r="E31" i="22"/>
  <c r="E32" i="22"/>
  <c r="E33" i="22"/>
  <c r="E34" i="22"/>
  <c r="E35" i="22"/>
  <c r="E36" i="22"/>
  <c r="E37" i="22"/>
  <c r="E38" i="22"/>
  <c r="E39" i="22"/>
  <c r="E40" i="22"/>
  <c r="E41" i="22"/>
  <c r="E42" i="22"/>
  <c r="E43" i="22"/>
  <c r="E44" i="22"/>
  <c r="E45" i="22"/>
  <c r="F30" i="22"/>
  <c r="F31" i="22"/>
  <c r="F32" i="22"/>
  <c r="F33" i="22"/>
  <c r="F34" i="22"/>
  <c r="F35" i="22"/>
  <c r="F36" i="22"/>
  <c r="F37" i="22"/>
  <c r="F38" i="22"/>
  <c r="F39" i="22"/>
  <c r="F40" i="22"/>
  <c r="F41" i="22"/>
  <c r="F42" i="22"/>
  <c r="F43" i="22"/>
  <c r="F44" i="22"/>
  <c r="F45" i="22"/>
  <c r="I30" i="22"/>
  <c r="I31" i="22"/>
  <c r="I32" i="22"/>
  <c r="I33" i="22"/>
  <c r="I34" i="22"/>
  <c r="I35" i="22"/>
  <c r="I36" i="22"/>
  <c r="I37" i="22"/>
  <c r="I38" i="22"/>
  <c r="I39" i="22"/>
  <c r="I40" i="22"/>
  <c r="I41" i="22"/>
  <c r="I42" i="22"/>
  <c r="I43" i="22"/>
  <c r="I44" i="22"/>
  <c r="I45" i="22"/>
  <c r="M24" i="33"/>
  <c r="N24" i="33" s="1"/>
  <c r="G35" i="22" s="1"/>
  <c r="M25" i="33"/>
  <c r="N25" i="33" s="1"/>
  <c r="G36" i="22" s="1"/>
  <c r="M26" i="33"/>
  <c r="N26" i="33" s="1"/>
  <c r="G37" i="22" s="1"/>
  <c r="M29" i="33"/>
  <c r="N29" i="33" s="1"/>
  <c r="G40" i="22" s="1"/>
  <c r="M27" i="33"/>
  <c r="N27" i="33" s="1"/>
  <c r="G38" i="22" s="1"/>
  <c r="M30" i="33"/>
  <c r="N30" i="33" s="1"/>
  <c r="G46" i="22" s="1"/>
  <c r="M31" i="33"/>
  <c r="N31" i="33" s="1"/>
  <c r="G47" i="22" s="1"/>
  <c r="M32" i="33"/>
  <c r="N32" i="33" s="1"/>
  <c r="G43" i="22" s="1"/>
  <c r="M33" i="33"/>
  <c r="N33" i="33" s="1"/>
  <c r="G49" i="22" s="1"/>
  <c r="M34" i="33"/>
  <c r="N34" i="33" s="1"/>
  <c r="G50" i="22" s="1"/>
  <c r="M20" i="33"/>
  <c r="N20" i="33" s="1"/>
  <c r="G31" i="22" s="1"/>
  <c r="M19" i="33"/>
  <c r="N19" i="33" s="1"/>
  <c r="G30" i="22" s="1"/>
  <c r="M22" i="33"/>
  <c r="N22" i="33" s="1"/>
  <c r="G33" i="22" s="1"/>
  <c r="M23" i="33"/>
  <c r="N23" i="33" s="1"/>
  <c r="G34" i="22" s="1"/>
  <c r="M28" i="33"/>
  <c r="N28" i="33" s="1"/>
  <c r="G39" i="22" s="1"/>
  <c r="M21" i="33"/>
  <c r="N21" i="33" s="1"/>
  <c r="G32" i="22" s="1"/>
  <c r="M37" i="33"/>
  <c r="N37" i="33" s="1"/>
  <c r="G51" i="22" s="1"/>
  <c r="M38" i="33"/>
  <c r="N38" i="33" s="1"/>
  <c r="G52" i="22" s="1"/>
  <c r="M39" i="33"/>
  <c r="N39" i="33" s="1"/>
  <c r="G53" i="22" s="1"/>
  <c r="M40" i="33"/>
  <c r="N40" i="33" s="1"/>
  <c r="G54" i="22" s="1"/>
  <c r="A67" i="22"/>
  <c r="C67" i="22"/>
  <c r="D67" i="22"/>
  <c r="E67" i="22"/>
  <c r="F67" i="22"/>
  <c r="I67" i="22"/>
  <c r="A68" i="22"/>
  <c r="C68" i="22"/>
  <c r="D68" i="22"/>
  <c r="E68" i="22"/>
  <c r="F68" i="22"/>
  <c r="I68" i="22"/>
  <c r="A69" i="22"/>
  <c r="C69" i="22"/>
  <c r="D69" i="22"/>
  <c r="E69" i="22"/>
  <c r="F69" i="22"/>
  <c r="I69" i="22"/>
  <c r="A70" i="22"/>
  <c r="C70" i="22"/>
  <c r="D70" i="22"/>
  <c r="E70" i="22"/>
  <c r="F70" i="22"/>
  <c r="I70" i="22"/>
  <c r="A71" i="22"/>
  <c r="C71" i="22"/>
  <c r="D71" i="22"/>
  <c r="E71" i="22"/>
  <c r="F71" i="22"/>
  <c r="I71" i="22"/>
  <c r="A72" i="22"/>
  <c r="C72" i="22"/>
  <c r="D72" i="22"/>
  <c r="E72" i="22"/>
  <c r="F72" i="22"/>
  <c r="I72" i="22"/>
  <c r="A73" i="22"/>
  <c r="C73" i="22"/>
  <c r="D73" i="22"/>
  <c r="E73" i="22"/>
  <c r="F73" i="22"/>
  <c r="I73" i="22"/>
  <c r="A74" i="22"/>
  <c r="C74" i="22"/>
  <c r="D74" i="22"/>
  <c r="E74" i="22"/>
  <c r="F74" i="22"/>
  <c r="I74" i="22"/>
  <c r="A75" i="22"/>
  <c r="C75" i="22"/>
  <c r="D75" i="22"/>
  <c r="E75" i="22"/>
  <c r="F75" i="22"/>
  <c r="I75" i="22"/>
  <c r="A76" i="22"/>
  <c r="C76" i="22"/>
  <c r="D76" i="22"/>
  <c r="E76" i="22"/>
  <c r="F76" i="22"/>
  <c r="I76" i="22"/>
  <c r="A77" i="22"/>
  <c r="C77" i="22"/>
  <c r="D77" i="22"/>
  <c r="E77" i="22"/>
  <c r="F77" i="22"/>
  <c r="I77" i="22"/>
  <c r="A78" i="22"/>
  <c r="C78" i="22"/>
  <c r="D78" i="22"/>
  <c r="E78" i="22"/>
  <c r="F78" i="22"/>
  <c r="I78" i="22"/>
  <c r="A79" i="22"/>
  <c r="C79" i="22"/>
  <c r="D79" i="22"/>
  <c r="E79" i="22"/>
  <c r="F79" i="22"/>
  <c r="I79" i="22"/>
  <c r="A80" i="22"/>
  <c r="C80" i="22"/>
  <c r="D80" i="22"/>
  <c r="E80" i="22"/>
  <c r="F80" i="22"/>
  <c r="I80" i="22"/>
  <c r="A81" i="22"/>
  <c r="C81" i="22"/>
  <c r="D81" i="22"/>
  <c r="E81" i="22"/>
  <c r="F81" i="22"/>
  <c r="I81" i="22"/>
  <c r="A82" i="22"/>
  <c r="C82" i="22"/>
  <c r="D82" i="22"/>
  <c r="E82" i="22"/>
  <c r="F82" i="22"/>
  <c r="I82" i="22"/>
  <c r="A83" i="22"/>
  <c r="C83" i="22"/>
  <c r="D83" i="22"/>
  <c r="E83" i="22"/>
  <c r="F83" i="22"/>
  <c r="I83" i="22"/>
  <c r="A84" i="22"/>
  <c r="C84" i="22"/>
  <c r="D84" i="22"/>
  <c r="E84" i="22"/>
  <c r="F84" i="22"/>
  <c r="I84" i="22"/>
  <c r="A85" i="22"/>
  <c r="C85" i="22"/>
  <c r="D85" i="22"/>
  <c r="E85" i="22"/>
  <c r="F85" i="22"/>
  <c r="I85" i="22"/>
  <c r="A86" i="22"/>
  <c r="C86" i="22"/>
  <c r="D86" i="22"/>
  <c r="E86" i="22"/>
  <c r="F86" i="22"/>
  <c r="I86" i="22"/>
  <c r="A87" i="22"/>
  <c r="C87" i="22"/>
  <c r="D87" i="22"/>
  <c r="E87" i="22"/>
  <c r="F87" i="22"/>
  <c r="I87" i="22"/>
  <c r="A88" i="22"/>
  <c r="C88" i="22"/>
  <c r="D88" i="22"/>
  <c r="E88" i="22"/>
  <c r="F88" i="22"/>
  <c r="I88" i="22"/>
  <c r="A89" i="22"/>
  <c r="C89" i="22"/>
  <c r="D89" i="22"/>
  <c r="E89" i="22"/>
  <c r="F89" i="22"/>
  <c r="I89" i="22"/>
  <c r="A90" i="22"/>
  <c r="C90" i="22"/>
  <c r="D90" i="22"/>
  <c r="E90" i="22"/>
  <c r="F90" i="22"/>
  <c r="I90" i="22"/>
  <c r="A91" i="22"/>
  <c r="C91" i="22"/>
  <c r="D91" i="22"/>
  <c r="E91" i="22"/>
  <c r="F91" i="22"/>
  <c r="I91" i="22"/>
  <c r="A92" i="22"/>
  <c r="C92" i="22"/>
  <c r="D92" i="22"/>
  <c r="E92" i="22"/>
  <c r="F92" i="22"/>
  <c r="I92" i="22"/>
  <c r="A93" i="22"/>
  <c r="C93" i="22"/>
  <c r="D93" i="22"/>
  <c r="E93" i="22"/>
  <c r="F93" i="22"/>
  <c r="I93" i="22"/>
  <c r="A94" i="22"/>
  <c r="C94" i="22"/>
  <c r="D94" i="22"/>
  <c r="E94" i="22"/>
  <c r="F94" i="22"/>
  <c r="I94" i="22"/>
  <c r="A95" i="22"/>
  <c r="C95" i="22"/>
  <c r="D95" i="22"/>
  <c r="E95" i="22"/>
  <c r="F95" i="22"/>
  <c r="I95" i="22"/>
  <c r="A96" i="22"/>
  <c r="C96" i="22"/>
  <c r="D96" i="22"/>
  <c r="E96" i="22"/>
  <c r="F96" i="22"/>
  <c r="I96" i="22"/>
  <c r="A97" i="22"/>
  <c r="C97" i="22"/>
  <c r="D97" i="22"/>
  <c r="E97" i="22"/>
  <c r="F97" i="22"/>
  <c r="I97" i="22"/>
  <c r="A98" i="22"/>
  <c r="C98" i="22"/>
  <c r="D98" i="22"/>
  <c r="E98" i="22"/>
  <c r="F98" i="22"/>
  <c r="I98" i="22"/>
  <c r="A99" i="22"/>
  <c r="C99" i="22"/>
  <c r="D99" i="22"/>
  <c r="E99" i="22"/>
  <c r="F99" i="22"/>
  <c r="I99" i="22"/>
  <c r="A100" i="22"/>
  <c r="C100" i="22"/>
  <c r="D100" i="22"/>
  <c r="E100" i="22"/>
  <c r="F100" i="22"/>
  <c r="I100" i="22"/>
  <c r="A101" i="22"/>
  <c r="C101" i="22"/>
  <c r="D101" i="22"/>
  <c r="E101" i="22"/>
  <c r="F101" i="22"/>
  <c r="I101" i="22"/>
  <c r="A102" i="22"/>
  <c r="C102" i="22"/>
  <c r="D102" i="22"/>
  <c r="E102" i="22"/>
  <c r="F102" i="22"/>
  <c r="I102" i="22"/>
  <c r="A103" i="22"/>
  <c r="C103" i="22"/>
  <c r="D103" i="22"/>
  <c r="E103" i="22"/>
  <c r="F103" i="22"/>
  <c r="I103" i="22"/>
  <c r="A104" i="22"/>
  <c r="C104" i="22"/>
  <c r="D104" i="22"/>
  <c r="E104" i="22"/>
  <c r="F104" i="22"/>
  <c r="I104" i="22"/>
  <c r="A105" i="22"/>
  <c r="C105" i="22"/>
  <c r="D105" i="22"/>
  <c r="E105" i="22"/>
  <c r="F105" i="22"/>
  <c r="I105" i="22"/>
  <c r="A106" i="22"/>
  <c r="C106" i="22"/>
  <c r="D106" i="22"/>
  <c r="E106" i="22"/>
  <c r="F106" i="22"/>
  <c r="I106" i="22"/>
  <c r="A107" i="22"/>
  <c r="C107" i="22"/>
  <c r="D107" i="22"/>
  <c r="E107" i="22"/>
  <c r="F107" i="22"/>
  <c r="I107" i="22"/>
  <c r="A108" i="22"/>
  <c r="C108" i="22"/>
  <c r="D108" i="22"/>
  <c r="E108" i="22"/>
  <c r="F108" i="22"/>
  <c r="I108" i="22"/>
  <c r="A109" i="22"/>
  <c r="C109" i="22"/>
  <c r="D109" i="22"/>
  <c r="E109" i="22"/>
  <c r="F109" i="22"/>
  <c r="I109" i="22"/>
  <c r="A110" i="22"/>
  <c r="C110" i="22"/>
  <c r="D110" i="22"/>
  <c r="E110" i="22"/>
  <c r="F110" i="22"/>
  <c r="I110" i="22"/>
  <c r="A111" i="22"/>
  <c r="C111" i="22"/>
  <c r="D111" i="22"/>
  <c r="E111" i="22"/>
  <c r="F111" i="22"/>
  <c r="I111" i="22"/>
  <c r="A112" i="22"/>
  <c r="C112" i="22"/>
  <c r="D112" i="22"/>
  <c r="E112" i="22"/>
  <c r="F112" i="22"/>
  <c r="I112" i="22"/>
  <c r="C113" i="22"/>
  <c r="D113" i="22"/>
  <c r="E113" i="22"/>
  <c r="F113" i="22"/>
  <c r="I113" i="22"/>
  <c r="A114" i="22"/>
  <c r="C114" i="22"/>
  <c r="D114" i="22"/>
  <c r="E114" i="22"/>
  <c r="F114" i="22"/>
  <c r="I114" i="22"/>
  <c r="A115" i="22"/>
  <c r="C115" i="22"/>
  <c r="D115" i="22"/>
  <c r="E115" i="22"/>
  <c r="F115" i="22"/>
  <c r="I115" i="22"/>
  <c r="A116" i="22"/>
  <c r="C116" i="22"/>
  <c r="D116" i="22"/>
  <c r="E116" i="22"/>
  <c r="F116" i="22"/>
  <c r="I116" i="22"/>
  <c r="A117" i="22"/>
  <c r="C117" i="22"/>
  <c r="D117" i="22"/>
  <c r="E117" i="22"/>
  <c r="F117" i="22"/>
  <c r="I117" i="22"/>
  <c r="A118" i="22"/>
  <c r="C118" i="22"/>
  <c r="D118" i="22"/>
  <c r="E118" i="22"/>
  <c r="F118" i="22"/>
  <c r="I118" i="22"/>
  <c r="A119" i="22"/>
  <c r="C119" i="22"/>
  <c r="D119" i="22"/>
  <c r="E119" i="22"/>
  <c r="F119" i="22"/>
  <c r="I119" i="22"/>
  <c r="A120" i="22"/>
  <c r="C120" i="22"/>
  <c r="D120" i="22"/>
  <c r="E120" i="22"/>
  <c r="F120" i="22"/>
  <c r="I120" i="22"/>
  <c r="M48" i="33"/>
  <c r="N48" i="33" s="1"/>
  <c r="G62" i="22" s="1"/>
  <c r="M49" i="33"/>
  <c r="N49" i="33" s="1"/>
  <c r="G63" i="22" s="1"/>
  <c r="M50" i="33"/>
  <c r="N50" i="33" s="1"/>
  <c r="G64" i="22" s="1"/>
  <c r="M51" i="33"/>
  <c r="N51" i="33" s="1"/>
  <c r="G65" i="22" s="1"/>
  <c r="M52" i="33"/>
  <c r="N52" i="33" s="1"/>
  <c r="G66" i="22" s="1"/>
  <c r="M53" i="33"/>
  <c r="N53" i="33" s="1"/>
  <c r="G67" i="22" s="1"/>
  <c r="M54" i="33"/>
  <c r="N54" i="33" s="1"/>
  <c r="G68" i="22" s="1"/>
  <c r="M55" i="33"/>
  <c r="N55" i="33" s="1"/>
  <c r="G69" i="22" s="1"/>
  <c r="M56" i="33"/>
  <c r="H70" i="22" s="1"/>
  <c r="M57" i="33"/>
  <c r="N57" i="33" s="1"/>
  <c r="G71" i="22" s="1"/>
  <c r="M58" i="33"/>
  <c r="H72" i="22" s="1"/>
  <c r="M59" i="33"/>
  <c r="N59" i="33" s="1"/>
  <c r="G73" i="22" s="1"/>
  <c r="M60" i="33"/>
  <c r="N60" i="33" s="1"/>
  <c r="G74" i="22" s="1"/>
  <c r="M61" i="33"/>
  <c r="N61" i="33" s="1"/>
  <c r="G75" i="22" s="1"/>
  <c r="M62" i="33"/>
  <c r="N62" i="33" s="1"/>
  <c r="G76" i="22" s="1"/>
  <c r="M63" i="33"/>
  <c r="N63" i="33" s="1"/>
  <c r="G77" i="22" s="1"/>
  <c r="M64" i="33"/>
  <c r="N64" i="33" s="1"/>
  <c r="G78" i="22" s="1"/>
  <c r="M65" i="33"/>
  <c r="N65" i="33" s="1"/>
  <c r="G79" i="22" s="1"/>
  <c r="M66" i="33"/>
  <c r="N66" i="33" s="1"/>
  <c r="G80" i="22" s="1"/>
  <c r="M67" i="33"/>
  <c r="N67" i="33" s="1"/>
  <c r="G81" i="22" s="1"/>
  <c r="M68" i="33"/>
  <c r="N68" i="33" s="1"/>
  <c r="G82" i="22" s="1"/>
  <c r="M69" i="33"/>
  <c r="N69" i="33" s="1"/>
  <c r="G83" i="22" s="1"/>
  <c r="M70" i="33"/>
  <c r="H84" i="22" s="1"/>
  <c r="M71" i="33"/>
  <c r="N71" i="33" s="1"/>
  <c r="G85" i="22" s="1"/>
  <c r="M72" i="33"/>
  <c r="N72" i="33" s="1"/>
  <c r="G86" i="22" s="1"/>
  <c r="M73" i="33"/>
  <c r="N73" i="33" s="1"/>
  <c r="G87" i="22" s="1"/>
  <c r="M74" i="33"/>
  <c r="N74" i="33" s="1"/>
  <c r="G88" i="22" s="1"/>
  <c r="M75" i="33"/>
  <c r="H89" i="22" s="1"/>
  <c r="M76" i="33"/>
  <c r="N76" i="33" s="1"/>
  <c r="G90" i="22" s="1"/>
  <c r="M77" i="33"/>
  <c r="N77" i="33" s="1"/>
  <c r="G91" i="22" s="1"/>
  <c r="M78" i="33"/>
  <c r="N78" i="33" s="1"/>
  <c r="G92" i="22" s="1"/>
  <c r="M79" i="33"/>
  <c r="N79" i="33" s="1"/>
  <c r="G93" i="22" s="1"/>
  <c r="M80" i="33"/>
  <c r="N80" i="33" s="1"/>
  <c r="G94" i="22" s="1"/>
  <c r="M81" i="33"/>
  <c r="N81" i="33" s="1"/>
  <c r="G95" i="22" s="1"/>
  <c r="M82" i="33"/>
  <c r="N82" i="33" s="1"/>
  <c r="G96" i="22" s="1"/>
  <c r="G42" i="22" l="1"/>
  <c r="H44" i="22"/>
  <c r="H40" i="22"/>
  <c r="H30" i="22"/>
  <c r="H31" i="22"/>
  <c r="G48" i="22"/>
  <c r="G45" i="22"/>
  <c r="G44" i="22"/>
  <c r="H65" i="22"/>
  <c r="H50" i="22"/>
  <c r="H48" i="22"/>
  <c r="H43" i="22"/>
  <c r="H47" i="22"/>
  <c r="H42" i="22"/>
  <c r="H38" i="22"/>
  <c r="H46" i="22"/>
  <c r="H37" i="22"/>
  <c r="G41" i="22"/>
  <c r="H36" i="22"/>
  <c r="H66" i="22"/>
  <c r="H62" i="22"/>
  <c r="H35" i="22"/>
  <c r="H34" i="22"/>
  <c r="H54" i="22"/>
  <c r="H39" i="22"/>
  <c r="H45" i="22"/>
  <c r="H33" i="22"/>
  <c r="H63" i="22"/>
  <c r="H53" i="22"/>
  <c r="H32" i="22"/>
  <c r="H52" i="22"/>
  <c r="H51" i="22"/>
  <c r="H64" i="22"/>
  <c r="H41" i="22"/>
  <c r="H49" i="22"/>
  <c r="H96" i="22"/>
  <c r="N70" i="33"/>
  <c r="G84" i="22" s="1"/>
  <c r="H67" i="22"/>
  <c r="N75" i="33"/>
  <c r="G89" i="22" s="1"/>
  <c r="H88" i="22"/>
  <c r="H76" i="22"/>
  <c r="H91" i="22"/>
  <c r="H74" i="22"/>
  <c r="H79" i="22"/>
  <c r="H86" i="22"/>
  <c r="H92" i="22"/>
  <c r="H73" i="22"/>
  <c r="H85" i="22"/>
  <c r="H83" i="22"/>
  <c r="H80" i="22"/>
  <c r="H77" i="22"/>
  <c r="H71" i="22"/>
  <c r="H68" i="22"/>
  <c r="N58" i="33"/>
  <c r="G72" i="22" s="1"/>
  <c r="H93" i="22"/>
  <c r="N56" i="33"/>
  <c r="G70" i="22" s="1"/>
  <c r="H90" i="22"/>
  <c r="H87" i="22"/>
  <c r="H81" i="22"/>
  <c r="H78" i="22"/>
  <c r="H75" i="22"/>
  <c r="H69" i="22"/>
  <c r="H94" i="22"/>
  <c r="H82" i="22"/>
  <c r="H95" i="22"/>
  <c r="M47" i="33"/>
  <c r="H61" i="22" s="1"/>
  <c r="M83" i="33"/>
  <c r="M84" i="33"/>
  <c r="M85" i="33"/>
  <c r="M86" i="33"/>
  <c r="M87" i="33"/>
  <c r="M88" i="33"/>
  <c r="M89" i="33"/>
  <c r="H103" i="22" s="1"/>
  <c r="M90" i="33"/>
  <c r="H104" i="22" s="1"/>
  <c r="M91" i="33"/>
  <c r="M92" i="33"/>
  <c r="M93" i="33"/>
  <c r="M94" i="33"/>
  <c r="M95" i="33"/>
  <c r="M96" i="33"/>
  <c r="M97" i="33"/>
  <c r="M98" i="33"/>
  <c r="M99" i="33"/>
  <c r="H113" i="22" s="1"/>
  <c r="M100" i="33"/>
  <c r="M101" i="33"/>
  <c r="M102" i="33"/>
  <c r="H116" i="22" s="1"/>
  <c r="M103" i="33"/>
  <c r="M104" i="33"/>
  <c r="M105" i="33"/>
  <c r="M106" i="33"/>
  <c r="N47" i="33" l="1"/>
  <c r="G61" i="22" s="1"/>
  <c r="N102" i="33"/>
  <c r="G116" i="22" s="1"/>
  <c r="N99" i="33"/>
  <c r="G113" i="22" s="1"/>
  <c r="N90" i="33"/>
  <c r="G104" i="22" s="1"/>
  <c r="N97" i="33"/>
  <c r="G111" i="22" s="1"/>
  <c r="H111" i="22"/>
  <c r="N85" i="33"/>
  <c r="G99" i="22" s="1"/>
  <c r="H99" i="22"/>
  <c r="N89" i="33"/>
  <c r="G103" i="22" s="1"/>
  <c r="N96" i="33"/>
  <c r="G110" i="22" s="1"/>
  <c r="H110" i="22"/>
  <c r="N84" i="33"/>
  <c r="G98" i="22" s="1"/>
  <c r="H98" i="22"/>
  <c r="N101" i="33"/>
  <c r="G115" i="22" s="1"/>
  <c r="H115" i="22"/>
  <c r="N86" i="33"/>
  <c r="G100" i="22" s="1"/>
  <c r="H100" i="22"/>
  <c r="N95" i="33"/>
  <c r="G109" i="22" s="1"/>
  <c r="H109" i="22"/>
  <c r="N87" i="33"/>
  <c r="G101" i="22" s="1"/>
  <c r="H101" i="22"/>
  <c r="N98" i="33"/>
  <c r="G112" i="22" s="1"/>
  <c r="H112" i="22"/>
  <c r="N83" i="33"/>
  <c r="G97" i="22" s="1"/>
  <c r="H97" i="22"/>
  <c r="N106" i="33"/>
  <c r="G120" i="22" s="1"/>
  <c r="H120" i="22"/>
  <c r="N94" i="33"/>
  <c r="G108" i="22" s="1"/>
  <c r="H108" i="22"/>
  <c r="N104" i="33"/>
  <c r="G118" i="22" s="1"/>
  <c r="H118" i="22"/>
  <c r="N92" i="33"/>
  <c r="G106" i="22" s="1"/>
  <c r="H106" i="22"/>
  <c r="N105" i="33"/>
  <c r="G119" i="22" s="1"/>
  <c r="H119" i="22"/>
  <c r="N93" i="33"/>
  <c r="G107" i="22" s="1"/>
  <c r="H107" i="22"/>
  <c r="N103" i="33"/>
  <c r="G117" i="22" s="1"/>
  <c r="H117" i="22"/>
  <c r="N91" i="33"/>
  <c r="G105" i="22" s="1"/>
  <c r="H105" i="22"/>
  <c r="N100" i="33"/>
  <c r="G114" i="22" s="1"/>
  <c r="H114" i="22"/>
  <c r="N88" i="33"/>
  <c r="G102" i="22" s="1"/>
  <c r="H102" i="22"/>
  <c r="M41" i="33"/>
  <c r="M43" i="33"/>
  <c r="M44" i="33"/>
  <c r="M45" i="33"/>
  <c r="M46" i="33"/>
  <c r="N46" i="33" l="1"/>
  <c r="G60" i="22" s="1"/>
  <c r="H60" i="22"/>
  <c r="N43" i="33"/>
  <c r="G57" i="22" s="1"/>
  <c r="H57" i="22"/>
  <c r="N45" i="33"/>
  <c r="G59" i="22" s="1"/>
  <c r="H59" i="22"/>
  <c r="N44" i="33"/>
  <c r="G58" i="22" s="1"/>
  <c r="H58" i="22"/>
  <c r="N41" i="33"/>
  <c r="G55" i="22" s="1"/>
  <c r="H55" i="22"/>
  <c r="I22" i="22"/>
  <c r="I23" i="22"/>
  <c r="I24" i="22"/>
  <c r="I25" i="22"/>
  <c r="I26" i="22"/>
  <c r="I27" i="22"/>
  <c r="I28" i="22"/>
  <c r="I29" i="22"/>
  <c r="F19" i="22"/>
  <c r="F20" i="22"/>
  <c r="F21" i="22"/>
  <c r="F22" i="22"/>
  <c r="F23" i="22"/>
  <c r="F24" i="22"/>
  <c r="F25" i="22"/>
  <c r="F26" i="22"/>
  <c r="F27" i="22"/>
  <c r="F28" i="22"/>
  <c r="F29" i="22"/>
  <c r="E19" i="22"/>
  <c r="E20" i="22"/>
  <c r="E21" i="22"/>
  <c r="E22" i="22"/>
  <c r="E23" i="22"/>
  <c r="E24" i="22"/>
  <c r="E25" i="22"/>
  <c r="E26" i="22"/>
  <c r="E27" i="22"/>
  <c r="E28" i="22"/>
  <c r="E29" i="22"/>
  <c r="D19" i="22"/>
  <c r="D20" i="22"/>
  <c r="D21" i="22"/>
  <c r="D22" i="22"/>
  <c r="D23" i="22"/>
  <c r="D24" i="22"/>
  <c r="D25" i="22"/>
  <c r="D26" i="22"/>
  <c r="D27" i="22"/>
  <c r="D28" i="22"/>
  <c r="D29" i="22"/>
  <c r="C19" i="22"/>
  <c r="C20" i="22"/>
  <c r="C21" i="22"/>
  <c r="C22" i="22"/>
  <c r="C23" i="22"/>
  <c r="C24" i="22"/>
  <c r="C25" i="22"/>
  <c r="C26" i="22"/>
  <c r="C27" i="22"/>
  <c r="C28" i="22"/>
  <c r="C29" i="22"/>
  <c r="A19" i="22"/>
  <c r="A20" i="22"/>
  <c r="A21" i="22"/>
  <c r="A22" i="22"/>
  <c r="A23" i="22"/>
  <c r="A24" i="22"/>
  <c r="A25" i="22"/>
  <c r="A26" i="22"/>
  <c r="A27" i="22"/>
  <c r="A28" i="22"/>
  <c r="A29" i="22"/>
  <c r="M3" i="33"/>
  <c r="H19" i="22" s="1"/>
  <c r="M4" i="33"/>
  <c r="H20" i="22" s="1"/>
  <c r="M5" i="33"/>
  <c r="H21" i="22" s="1"/>
  <c r="M6" i="33"/>
  <c r="N6" i="33" s="1"/>
  <c r="G22" i="22" s="1"/>
  <c r="M7" i="33"/>
  <c r="N7" i="33" s="1"/>
  <c r="G23" i="22" s="1"/>
  <c r="M8" i="33"/>
  <c r="H24" i="22" s="1"/>
  <c r="M9" i="33"/>
  <c r="N9" i="33" s="1"/>
  <c r="G25" i="22" s="1"/>
  <c r="M10" i="33"/>
  <c r="N10" i="33" s="1"/>
  <c r="G26" i="22" s="1"/>
  <c r="M11" i="33"/>
  <c r="N11" i="33" s="1"/>
  <c r="G27" i="22" s="1"/>
  <c r="M12" i="33"/>
  <c r="H28" i="22" s="1"/>
  <c r="M13" i="33"/>
  <c r="H29" i="22" s="1"/>
  <c r="E5" i="33"/>
  <c r="I21" i="22" s="1"/>
  <c r="E4" i="33"/>
  <c r="I20" i="22" s="1"/>
  <c r="E3" i="33"/>
  <c r="I19" i="22" s="1"/>
  <c r="N13" i="33" l="1"/>
  <c r="G29" i="22" s="1"/>
  <c r="H27" i="22"/>
  <c r="H26" i="22"/>
  <c r="N8" i="33"/>
  <c r="G24" i="22" s="1"/>
  <c r="N5" i="33"/>
  <c r="G21" i="22" s="1"/>
  <c r="N4" i="33"/>
  <c r="G20" i="22" s="1"/>
  <c r="N3" i="33"/>
  <c r="H25" i="22"/>
  <c r="H23" i="22"/>
  <c r="N12" i="33"/>
  <c r="G28" i="22" s="1"/>
  <c r="H22" i="22"/>
  <c r="M3" i="26"/>
  <c r="M4" i="26"/>
  <c r="M5" i="26"/>
  <c r="M6" i="26"/>
  <c r="M7" i="26"/>
  <c r="M8" i="26"/>
  <c r="M9" i="26"/>
  <c r="M10" i="26"/>
  <c r="M11" i="26"/>
  <c r="M12" i="26"/>
  <c r="M13" i="26"/>
  <c r="M14" i="26"/>
  <c r="M15" i="26"/>
  <c r="M16" i="26"/>
  <c r="M17" i="26"/>
  <c r="M18" i="26"/>
  <c r="M21" i="26"/>
  <c r="M22" i="26"/>
  <c r="M23" i="26"/>
  <c r="M24" i="26"/>
  <c r="M25" i="26"/>
  <c r="M26" i="26"/>
  <c r="M27" i="26"/>
  <c r="M28" i="26"/>
  <c r="M29" i="26"/>
  <c r="M30" i="26"/>
  <c r="M31" i="26"/>
  <c r="M32" i="26"/>
  <c r="M33" i="26"/>
  <c r="M34" i="26"/>
  <c r="M35" i="26"/>
  <c r="M36" i="26"/>
  <c r="M37" i="26"/>
  <c r="M38" i="26"/>
  <c r="M39" i="26"/>
  <c r="M40" i="26"/>
  <c r="M41" i="26"/>
  <c r="M42" i="26"/>
  <c r="M43" i="26"/>
  <c r="M44" i="26"/>
  <c r="M45" i="26"/>
  <c r="M46" i="26"/>
  <c r="M47" i="26"/>
  <c r="M48" i="26"/>
  <c r="M49" i="26"/>
  <c r="M50" i="26"/>
  <c r="M51" i="26"/>
  <c r="M52" i="26"/>
  <c r="M53" i="26"/>
  <c r="M54" i="26"/>
  <c r="M55" i="26"/>
  <c r="M56" i="26"/>
  <c r="M57" i="26"/>
  <c r="M58" i="26"/>
  <c r="M59" i="26"/>
  <c r="M60" i="26"/>
  <c r="M61" i="26"/>
  <c r="M62" i="26"/>
  <c r="M63" i="26"/>
  <c r="M64" i="26"/>
  <c r="M65" i="26"/>
  <c r="M66" i="26"/>
  <c r="M67" i="26"/>
  <c r="M68" i="26"/>
  <c r="M69" i="26"/>
  <c r="M70" i="26"/>
  <c r="M71" i="26"/>
  <c r="M72" i="26"/>
  <c r="M73" i="26"/>
  <c r="M74" i="26"/>
  <c r="M75" i="26"/>
  <c r="M76" i="26"/>
  <c r="M77" i="26"/>
  <c r="M78" i="26"/>
  <c r="M79" i="26"/>
  <c r="M80" i="26"/>
  <c r="M81" i="26"/>
  <c r="N71" i="26" l="1"/>
  <c r="G189" i="22" s="1"/>
  <c r="H189" i="22"/>
  <c r="N23" i="26"/>
  <c r="G141" i="22" s="1"/>
  <c r="H141" i="22"/>
  <c r="N70" i="26"/>
  <c r="G188" i="22" s="1"/>
  <c r="H188" i="22"/>
  <c r="N22" i="26"/>
  <c r="G140" i="22" s="1"/>
  <c r="H140" i="22"/>
  <c r="N81" i="26"/>
  <c r="G199" i="22" s="1"/>
  <c r="H199" i="22"/>
  <c r="N45" i="26"/>
  <c r="G163" i="22" s="1"/>
  <c r="H163" i="22"/>
  <c r="N80" i="26"/>
  <c r="G198" i="22" s="1"/>
  <c r="H198" i="22"/>
  <c r="N44" i="26"/>
  <c r="G162" i="22" s="1"/>
  <c r="H162" i="22"/>
  <c r="N6" i="26"/>
  <c r="G124" i="22" s="1"/>
  <c r="H124" i="22"/>
  <c r="N67" i="26"/>
  <c r="G185" i="22" s="1"/>
  <c r="H185" i="22"/>
  <c r="N43" i="26"/>
  <c r="G161" i="22" s="1"/>
  <c r="H161" i="22"/>
  <c r="N17" i="26"/>
  <c r="G135" i="22" s="1"/>
  <c r="H135" i="22"/>
  <c r="N42" i="26"/>
  <c r="G160" i="22" s="1"/>
  <c r="H160" i="22"/>
  <c r="N16" i="26"/>
  <c r="G134" i="22" s="1"/>
  <c r="H134" i="22"/>
  <c r="N77" i="26"/>
  <c r="G195" i="22" s="1"/>
  <c r="H195" i="22"/>
  <c r="N41" i="26"/>
  <c r="G159" i="22" s="1"/>
  <c r="H159" i="22"/>
  <c r="N15" i="26"/>
  <c r="G133" i="22" s="1"/>
  <c r="H133" i="22"/>
  <c r="N52" i="26"/>
  <c r="G170" i="22" s="1"/>
  <c r="H170" i="22"/>
  <c r="N28" i="26"/>
  <c r="G146" i="22" s="1"/>
  <c r="H146" i="22"/>
  <c r="N14" i="26"/>
  <c r="G132" i="22" s="1"/>
  <c r="H132" i="22"/>
  <c r="N75" i="26"/>
  <c r="G193" i="22" s="1"/>
  <c r="H193" i="22"/>
  <c r="N63" i="26"/>
  <c r="G181" i="22" s="1"/>
  <c r="H181" i="22"/>
  <c r="N51" i="26"/>
  <c r="G169" i="22" s="1"/>
  <c r="H169" i="22"/>
  <c r="N39" i="26"/>
  <c r="G157" i="22" s="1"/>
  <c r="H157" i="22"/>
  <c r="N27" i="26"/>
  <c r="G145" i="22" s="1"/>
  <c r="H145" i="22"/>
  <c r="N13" i="26"/>
  <c r="G131" i="22" s="1"/>
  <c r="H131" i="22"/>
  <c r="N12" i="26"/>
  <c r="G130" i="22" s="1"/>
  <c r="H130" i="22"/>
  <c r="N59" i="26"/>
  <c r="G177" i="22" s="1"/>
  <c r="H177" i="22"/>
  <c r="N9" i="26"/>
  <c r="G127" i="22" s="1"/>
  <c r="H127" i="22"/>
  <c r="N46" i="26"/>
  <c r="G164" i="22" s="1"/>
  <c r="H164" i="22"/>
  <c r="N8" i="26"/>
  <c r="G126" i="22" s="1"/>
  <c r="H126" i="22"/>
  <c r="N69" i="26"/>
  <c r="G187" i="22" s="1"/>
  <c r="H187" i="22"/>
  <c r="N33" i="26"/>
  <c r="G151" i="22" s="1"/>
  <c r="H151" i="22"/>
  <c r="N68" i="26"/>
  <c r="G186" i="22" s="1"/>
  <c r="H186" i="22"/>
  <c r="N18" i="26"/>
  <c r="G136" i="22" s="1"/>
  <c r="H136" i="22"/>
  <c r="N79" i="26"/>
  <c r="G197" i="22" s="1"/>
  <c r="H197" i="22"/>
  <c r="N31" i="26"/>
  <c r="G149" i="22" s="1"/>
  <c r="H149" i="22"/>
  <c r="N66" i="26"/>
  <c r="G184" i="22" s="1"/>
  <c r="H184" i="22"/>
  <c r="N4" i="26"/>
  <c r="G122" i="22" s="1"/>
  <c r="H122" i="22"/>
  <c r="N65" i="26"/>
  <c r="G183" i="22" s="1"/>
  <c r="H183" i="22"/>
  <c r="N29" i="26"/>
  <c r="G147" i="22" s="1"/>
  <c r="H147" i="22"/>
  <c r="N76" i="26"/>
  <c r="G194" i="22" s="1"/>
  <c r="H194" i="22"/>
  <c r="N40" i="26"/>
  <c r="G158" i="22" s="1"/>
  <c r="H158" i="22"/>
  <c r="N62" i="26"/>
  <c r="G180" i="22" s="1"/>
  <c r="H180" i="22"/>
  <c r="N26" i="26"/>
  <c r="G144" i="22" s="1"/>
  <c r="H144" i="22"/>
  <c r="N73" i="26"/>
  <c r="G191" i="22" s="1"/>
  <c r="H191" i="22"/>
  <c r="N61" i="26"/>
  <c r="G179" i="22" s="1"/>
  <c r="H179" i="22"/>
  <c r="N49" i="26"/>
  <c r="G167" i="22" s="1"/>
  <c r="H167" i="22"/>
  <c r="N37" i="26"/>
  <c r="G155" i="22" s="1"/>
  <c r="H155" i="22"/>
  <c r="N25" i="26"/>
  <c r="G143" i="22" s="1"/>
  <c r="H143" i="22"/>
  <c r="N11" i="26"/>
  <c r="G129" i="22" s="1"/>
  <c r="H129" i="22"/>
  <c r="N47" i="26"/>
  <c r="G165" i="22" s="1"/>
  <c r="H165" i="22"/>
  <c r="N58" i="26"/>
  <c r="G176" i="22" s="1"/>
  <c r="H176" i="22"/>
  <c r="N34" i="26"/>
  <c r="G152" i="22" s="1"/>
  <c r="H152" i="22"/>
  <c r="N57" i="26"/>
  <c r="G175" i="22" s="1"/>
  <c r="H175" i="22"/>
  <c r="N21" i="26"/>
  <c r="G139" i="22" s="1"/>
  <c r="H139" i="22"/>
  <c r="N56" i="26"/>
  <c r="G174" i="22" s="1"/>
  <c r="H174" i="22"/>
  <c r="N32" i="26"/>
  <c r="G150" i="22" s="1"/>
  <c r="H150" i="22"/>
  <c r="N55" i="26"/>
  <c r="G173" i="22" s="1"/>
  <c r="H173" i="22"/>
  <c r="N5" i="26"/>
  <c r="G123" i="22" s="1"/>
  <c r="H123" i="22"/>
  <c r="N78" i="26"/>
  <c r="G196" i="22" s="1"/>
  <c r="H196" i="22"/>
  <c r="N54" i="26"/>
  <c r="G172" i="22" s="1"/>
  <c r="H172" i="22"/>
  <c r="N30" i="26"/>
  <c r="G148" i="22" s="1"/>
  <c r="H148" i="22"/>
  <c r="N53" i="26"/>
  <c r="G171" i="22" s="1"/>
  <c r="H171" i="22"/>
  <c r="N3" i="26"/>
  <c r="G121" i="22" s="1"/>
  <c r="H121" i="22"/>
  <c r="N64" i="26"/>
  <c r="G182" i="22" s="1"/>
  <c r="H182" i="22"/>
  <c r="N74" i="26"/>
  <c r="G192" i="22" s="1"/>
  <c r="H192" i="22"/>
  <c r="N50" i="26"/>
  <c r="G168" i="22" s="1"/>
  <c r="H168" i="22"/>
  <c r="N38" i="26"/>
  <c r="G156" i="22" s="1"/>
  <c r="H156" i="22"/>
  <c r="N72" i="26"/>
  <c r="G190" i="22" s="1"/>
  <c r="H190" i="22"/>
  <c r="N60" i="26"/>
  <c r="G178" i="22" s="1"/>
  <c r="H178" i="22"/>
  <c r="N48" i="26"/>
  <c r="G166" i="22" s="1"/>
  <c r="H166" i="22"/>
  <c r="N36" i="26"/>
  <c r="G154" i="22" s="1"/>
  <c r="H154" i="22"/>
  <c r="N24" i="26"/>
  <c r="G142" i="22" s="1"/>
  <c r="H142" i="22"/>
  <c r="N10" i="26"/>
  <c r="G128" i="22" s="1"/>
  <c r="H128" i="22"/>
  <c r="N7" i="26"/>
  <c r="G125" i="22" s="1"/>
  <c r="H125" i="22"/>
  <c r="N35" i="26"/>
  <c r="G153" i="22" s="1"/>
  <c r="H153" i="22"/>
  <c r="G19" i="22"/>
  <c r="K1" i="33"/>
  <c r="K1" i="26" l="1"/>
  <c r="G14" i="22" s="1"/>
</calcChain>
</file>

<file path=xl/sharedStrings.xml><?xml version="1.0" encoding="utf-8"?>
<sst xmlns="http://schemas.openxmlformats.org/spreadsheetml/2006/main" count="893" uniqueCount="542">
  <si>
    <r>
      <t xml:space="preserve"> </t>
    </r>
    <r>
      <rPr>
        <b/>
        <u/>
        <sz val="11"/>
        <rFont val="Calibri"/>
        <family val="2"/>
      </rPr>
      <t>Edelweiss Imports Ltd.</t>
    </r>
  </si>
  <si>
    <t xml:space="preserve"> 1921 20 Ave NW  Calgary, AB  T2M 1H6</t>
  </si>
  <si>
    <t xml:space="preserve"> Fax (403) 282-0342</t>
  </si>
  <si>
    <t>www.edelweissimports.com</t>
  </si>
  <si>
    <t>GST: #R880304027</t>
  </si>
  <si>
    <t xml:space="preserve"> Email: wholesale@edelweissimports.com </t>
  </si>
  <si>
    <t xml:space="preserve"> Phone (403) 282-6600  ext. 3</t>
  </si>
  <si>
    <t>Theme</t>
  </si>
  <si>
    <t>Image</t>
  </si>
  <si>
    <t>Item #</t>
  </si>
  <si>
    <t>UPC</t>
  </si>
  <si>
    <t>Brand</t>
  </si>
  <si>
    <t>Description</t>
  </si>
  <si>
    <t>Case Size</t>
  </si>
  <si>
    <t>Unit Cost</t>
  </si>
  <si>
    <t>SRP</t>
  </si>
  <si>
    <t>---&gt;</t>
  </si>
  <si>
    <t>Cookies</t>
  </si>
  <si>
    <t>Chocolate with Alcohol</t>
  </si>
  <si>
    <t>Table of Contents (Click To Jump To)</t>
  </si>
  <si>
    <t>Christmas Candy</t>
  </si>
  <si>
    <t>Back to Table of Contents</t>
  </si>
  <si>
    <t>Customer Order 
(In Cases)</t>
  </si>
  <si>
    <t>Extended Cost</t>
  </si>
  <si>
    <t>*This front page is un editable. Please navigate to the corresponding tab to place/edit your order*</t>
  </si>
  <si>
    <t>Order Total</t>
  </si>
  <si>
    <t>Total Pieces Ordered</t>
  </si>
  <si>
    <t>Notes</t>
  </si>
  <si>
    <t>75g</t>
  </si>
  <si>
    <t>30g</t>
  </si>
  <si>
    <t>100g</t>
  </si>
  <si>
    <t>200g</t>
  </si>
  <si>
    <t>Christmas Cookies</t>
  </si>
  <si>
    <t>150g</t>
  </si>
  <si>
    <t>Chocolate</t>
  </si>
  <si>
    <t>400g</t>
  </si>
  <si>
    <t>300g</t>
  </si>
  <si>
    <t>250g</t>
  </si>
  <si>
    <t>175g</t>
  </si>
  <si>
    <t>15g</t>
  </si>
  <si>
    <t>45g</t>
  </si>
  <si>
    <t>Unit dimensions</t>
  </si>
  <si>
    <t>Item Notes</t>
  </si>
  <si>
    <t>Total Cases Ordered</t>
  </si>
  <si>
    <t>Total Page Value:</t>
  </si>
  <si>
    <t>40g</t>
  </si>
  <si>
    <t>125g</t>
  </si>
  <si>
    <t>$0.00-$1999.99</t>
  </si>
  <si>
    <t>$2000.00-$2999.99</t>
  </si>
  <si>
    <t xml:space="preserve"> $100.00 In shipping </t>
  </si>
  <si>
    <t>$3000.00-$3999.99</t>
  </si>
  <si>
    <t xml:space="preserve"> $200.00 in shipping </t>
  </si>
  <si>
    <t>$4000.00 and above</t>
  </si>
  <si>
    <t xml:space="preserve"> $350.00 in shipping </t>
  </si>
  <si>
    <t>New Shipping Credit Breakdown</t>
  </si>
  <si>
    <t>Baking</t>
  </si>
  <si>
    <t>BA13140</t>
  </si>
  <si>
    <t>Canned Goods</t>
  </si>
  <si>
    <t>HG77784-3</t>
  </si>
  <si>
    <t>JT10283-6</t>
  </si>
  <si>
    <t>DR1428</t>
  </si>
  <si>
    <t>DR1448</t>
  </si>
  <si>
    <t>Specialty Foods/Baking Aids</t>
  </si>
  <si>
    <t>DR1418</t>
  </si>
  <si>
    <t>DR1408</t>
  </si>
  <si>
    <t>DR1028</t>
  </si>
  <si>
    <t>DR1227</t>
  </si>
  <si>
    <t>DR1232</t>
  </si>
  <si>
    <t>Christmas Drink</t>
  </si>
  <si>
    <t>FE211213</t>
  </si>
  <si>
    <t>Chocolates</t>
  </si>
  <si>
    <t>DB112151</t>
  </si>
  <si>
    <t>HG2629</t>
  </si>
  <si>
    <t>MC1026</t>
  </si>
  <si>
    <t>MC6942</t>
  </si>
  <si>
    <t>HG33941-6</t>
  </si>
  <si>
    <t>LE37000</t>
  </si>
  <si>
    <t>BA20790</t>
  </si>
  <si>
    <t>BA20990</t>
  </si>
  <si>
    <t>Game</t>
  </si>
  <si>
    <t>M49085</t>
  </si>
  <si>
    <t>M49021</t>
  </si>
  <si>
    <t>M51235</t>
  </si>
  <si>
    <t>M51435</t>
  </si>
  <si>
    <t>M51439</t>
  </si>
  <si>
    <t>M49420</t>
  </si>
  <si>
    <t>M49217</t>
  </si>
  <si>
    <t>Bahlsen
 ABC Russisch Brot</t>
  </si>
  <si>
    <t>Jeden Tag
Zitronat</t>
  </si>
  <si>
    <t>Jeden Tag
Orangeat</t>
  </si>
  <si>
    <t>Dr Oetker 
Flavouring Rum 4pk</t>
  </si>
  <si>
    <t>Dr Oetker 
Flavouring Vanilla</t>
  </si>
  <si>
    <t>Dr Oetker 
Flavouring Almond</t>
  </si>
  <si>
    <t>Dr Oetker 
Flavouring Lemon 4pk</t>
  </si>
  <si>
    <t>Dr Oetker
Original Backin 3pk</t>
  </si>
  <si>
    <t>Dr Oetker 
 Bourbon Vanille Sugar 3pk.</t>
  </si>
  <si>
    <t>Dr Oetker
 Bourbon Vanille Sugar 3pk.</t>
  </si>
  <si>
    <t>Ferrero
Yogurette Erdbeere</t>
  </si>
  <si>
    <t>Sarotti
Sarotti Katzenzungen Milk Chocolate</t>
  </si>
  <si>
    <t>Mon Cheri
Chocolate Covered Cherries</t>
  </si>
  <si>
    <t xml:space="preserve">Bahlsen
Leibniz Cookies Dark Chocolate </t>
  </si>
  <si>
    <t xml:space="preserve">Bahlsen
Leibniz Cookies Milk Chocolate </t>
  </si>
  <si>
    <t>220g</t>
  </si>
  <si>
    <t>4x2ml</t>
  </si>
  <si>
    <t>3x6g</t>
  </si>
  <si>
    <t>3x16g</t>
  </si>
  <si>
    <t>3x8g</t>
  </si>
  <si>
    <t>8x10g</t>
  </si>
  <si>
    <t>157g</t>
  </si>
  <si>
    <t>315g</t>
  </si>
  <si>
    <t>33 x 23 x 3.5 cm</t>
  </si>
  <si>
    <t>11.4 x 18.4 x 3.9 cm</t>
  </si>
  <si>
    <t>19 x 27.5 x 6.7 cm</t>
  </si>
  <si>
    <t>13 x 18 x 4 cm</t>
  </si>
  <si>
    <t>Food</t>
  </si>
  <si>
    <t>Gift</t>
  </si>
  <si>
    <t>Puzzle</t>
  </si>
  <si>
    <t>Prebook Deadline Tuesday June 3, 2025</t>
  </si>
  <si>
    <t>M40657</t>
  </si>
  <si>
    <t>M49120</t>
  </si>
  <si>
    <t>M49277</t>
  </si>
  <si>
    <t>M51204</t>
  </si>
  <si>
    <t>M51273</t>
  </si>
  <si>
    <t>M51603</t>
  </si>
  <si>
    <t>M51604</t>
  </si>
  <si>
    <t>M88441</t>
  </si>
  <si>
    <t>M88409</t>
  </si>
  <si>
    <t>M57390</t>
  </si>
  <si>
    <t>M57392</t>
  </si>
  <si>
    <t>M59762</t>
  </si>
  <si>
    <t>M57391</t>
  </si>
  <si>
    <t>M58960</t>
  </si>
  <si>
    <t>M58287</t>
  </si>
  <si>
    <t>M58368</t>
  </si>
  <si>
    <t>M58393</t>
  </si>
  <si>
    <t>M58153</t>
  </si>
  <si>
    <t>M58967</t>
  </si>
  <si>
    <t>M59763</t>
  </si>
  <si>
    <t>M59791</t>
  </si>
  <si>
    <t>M56468</t>
  </si>
  <si>
    <t>M56532</t>
  </si>
  <si>
    <t>M56561</t>
  </si>
  <si>
    <t>M56358</t>
  </si>
  <si>
    <t>M58942</t>
  </si>
  <si>
    <t>M58391</t>
  </si>
  <si>
    <t>M58373</t>
  </si>
  <si>
    <t>M58390</t>
  </si>
  <si>
    <t>M58974</t>
  </si>
  <si>
    <t>M57989</t>
  </si>
  <si>
    <t xml:space="preserve">Schmidt
Pancake Picknick Game
A fun game of throwing pancakes </t>
  </si>
  <si>
    <r>
      <t xml:space="preserve">Ages 5+
2-4 Players
Instructions in German </t>
    </r>
    <r>
      <rPr>
        <b/>
        <sz val="11"/>
        <rFont val="Calibri"/>
        <family val="2"/>
        <scheme val="minor"/>
      </rPr>
      <t>Only</t>
    </r>
  </si>
  <si>
    <t>Schmidt
Mensch ärgere Dich nicht Game</t>
  </si>
  <si>
    <r>
      <t xml:space="preserve">Ages 6+
2-6 Players
Instructions in German </t>
    </r>
    <r>
      <rPr>
        <b/>
        <sz val="11"/>
        <rFont val="Calibri"/>
        <family val="2"/>
        <scheme val="minor"/>
      </rPr>
      <t>Only</t>
    </r>
  </si>
  <si>
    <t>Schmidt
Collection of Classic Games
Includes Mensch ärgere Dich nicht, Kniffel, Chess &amp; More</t>
  </si>
  <si>
    <t>Schmidt
Classic Line, Halma Game</t>
  </si>
  <si>
    <r>
      <t xml:space="preserve">Ages 8+
2-4 Players
Instructions in German </t>
    </r>
    <r>
      <rPr>
        <b/>
        <sz val="11"/>
        <rFont val="Calibri"/>
        <family val="2"/>
        <scheme val="minor"/>
      </rPr>
      <t>Only</t>
    </r>
  </si>
  <si>
    <t xml:space="preserve">Schmidt
Mensch ärgere Dich nicht Game Gold Edition
</t>
  </si>
  <si>
    <r>
      <rPr>
        <sz val="11"/>
        <rFont val="Calibri"/>
        <family val="2"/>
        <scheme val="minor"/>
      </rPr>
      <t xml:space="preserve">Ages 6+
2-6 Players
Instructions in German </t>
    </r>
    <r>
      <rPr>
        <b/>
        <sz val="11"/>
        <rFont val="Calibri"/>
        <family val="2"/>
        <scheme val="minor"/>
      </rPr>
      <t>Only</t>
    </r>
    <r>
      <rPr>
        <sz val="11"/>
        <rFont val="Calibri"/>
        <family val="2"/>
        <scheme val="minor"/>
      </rPr>
      <t xml:space="preserve">
</t>
    </r>
    <r>
      <rPr>
        <sz val="11"/>
        <color rgb="FFFF0000"/>
        <rFont val="Calibri"/>
        <family val="2"/>
        <scheme val="minor"/>
      </rPr>
      <t xml:space="preserve">
Limited Availability</t>
    </r>
  </si>
  <si>
    <t>Schmidt
Canasta Game</t>
  </si>
  <si>
    <r>
      <rPr>
        <sz val="11"/>
        <rFont val="Calibri"/>
        <family val="2"/>
        <scheme val="minor"/>
      </rPr>
      <t xml:space="preserve">Ages 8+
2-6 Players
Instructions in German </t>
    </r>
    <r>
      <rPr>
        <b/>
        <sz val="11"/>
        <rFont val="Calibri"/>
        <family val="2"/>
        <scheme val="minor"/>
      </rPr>
      <t xml:space="preserve">Only
</t>
    </r>
    <r>
      <rPr>
        <b/>
        <sz val="11"/>
        <color rgb="FFFF0000"/>
        <rFont val="Calibri"/>
        <family val="2"/>
        <scheme val="minor"/>
      </rPr>
      <t xml:space="preserve">
Limited Availability</t>
    </r>
  </si>
  <si>
    <t>Schmidt
Mensch ärgere Dich nicht Game
In Travel Size Tin</t>
  </si>
  <si>
    <r>
      <t xml:space="preserve">2-4 Players
Instructions in German </t>
    </r>
    <r>
      <rPr>
        <b/>
        <sz val="11"/>
        <rFont val="Calibri"/>
        <family val="2"/>
        <scheme val="minor"/>
      </rPr>
      <t>Only</t>
    </r>
  </si>
  <si>
    <t>Schmidt
Packesel Game
"Pack Mule"
In Travel Size Tin</t>
  </si>
  <si>
    <t>Schmidt
Mensch ärgere Dich nicht Game Kids Edition
In Travel Size Tin</t>
  </si>
  <si>
    <r>
      <t xml:space="preserve">Ages 4+
2-4 Players
Instructions in German </t>
    </r>
    <r>
      <rPr>
        <b/>
        <sz val="11"/>
        <rFont val="Calibri"/>
        <family val="2"/>
        <scheme val="minor"/>
      </rPr>
      <t>Only</t>
    </r>
  </si>
  <si>
    <t>Schmidt
Domino Game
In Travel Size Tin</t>
  </si>
  <si>
    <t>Ages 6+
2-4 Players
Instructions in English &amp; German</t>
  </si>
  <si>
    <t>Schmidt
MyRummy® Kids Game
In Travel Size Tin</t>
  </si>
  <si>
    <t>Schmidt
Loom Weaving Frame Set
In Travel Size Tin</t>
  </si>
  <si>
    <r>
      <t xml:space="preserve">Ages 5+
Instructions in German </t>
    </r>
    <r>
      <rPr>
        <b/>
        <sz val="11"/>
        <rFont val="Calibri"/>
        <family val="2"/>
        <scheme val="minor"/>
      </rPr>
      <t>Only</t>
    </r>
  </si>
  <si>
    <t>Schmidt
Strickliesel, Knitting Doll Set
In Travel Size Tin</t>
  </si>
  <si>
    <r>
      <t xml:space="preserve">Ages 5+ 
Instructions in German </t>
    </r>
    <r>
      <rPr>
        <b/>
        <sz val="11"/>
        <rFont val="Calibri"/>
        <family val="2"/>
        <scheme val="minor"/>
      </rPr>
      <t>Only</t>
    </r>
  </si>
  <si>
    <t>Schmidt
Clever 4 Ever</t>
  </si>
  <si>
    <r>
      <t xml:space="preserve">New!
</t>
    </r>
    <r>
      <rPr>
        <sz val="11"/>
        <rFont val="Calibri"/>
        <family val="2"/>
        <scheme val="minor"/>
      </rPr>
      <t xml:space="preserve">
Ages 8+
Instructions in English</t>
    </r>
  </si>
  <si>
    <t>Schmidt
Quacks &amp; Co. Quedlinburg Dash! Game
Nominated for Children's Game of the Year in 2022</t>
  </si>
  <si>
    <r>
      <rPr>
        <sz val="11"/>
        <rFont val="Calibri"/>
        <family val="2"/>
        <scheme val="minor"/>
      </rPr>
      <t xml:space="preserve">Ages 6+
2-6 Players
Instructions in English
</t>
    </r>
    <r>
      <rPr>
        <b/>
        <sz val="11"/>
        <color rgb="FFFF0000"/>
        <rFont val="Calibri"/>
        <family val="2"/>
        <scheme val="minor"/>
      </rPr>
      <t>Limited Stock</t>
    </r>
  </si>
  <si>
    <t>Schmidt
Autumnal Neuschwanstein</t>
  </si>
  <si>
    <t>1000 Pieces</t>
  </si>
  <si>
    <t>Schmidt
Dream Big!</t>
  </si>
  <si>
    <t xml:space="preserve">Schmidt
Garmisch-Partenkirchen – Murnauer Moos          </t>
  </si>
  <si>
    <t>Schmidt
Inzell, Einsiedlhof und Kirche St. Nikolaus</t>
  </si>
  <si>
    <t>Schmidt
King of the jungle</t>
  </si>
  <si>
    <t>Schmidt
Map of Germany</t>
  </si>
  <si>
    <t>Schmidt
Mountain paradise</t>
  </si>
  <si>
    <t>Schmidt
Rome- golden light</t>
  </si>
  <si>
    <t>Schmidt
Sails Set</t>
  </si>
  <si>
    <t>Schmidt
Tulips flowering,Mainau</t>
  </si>
  <si>
    <t>Schmidt
Breakfast with a view</t>
  </si>
  <si>
    <t>1000 Pieces
New!</t>
  </si>
  <si>
    <t xml:space="preserve">Schmidt
Fairytale castle in the Land of Imagination, 1000 pcs </t>
  </si>
  <si>
    <t>Schmidt
Verspielte Katzenbabys    Playful Kittens</t>
  </si>
  <si>
    <t>150 Pieces</t>
  </si>
  <si>
    <t>Schmidt
Animals in the forests of Europe</t>
  </si>
  <si>
    <t>150 Pieces
New!</t>
  </si>
  <si>
    <t>Schmidt
Happy play, happy planet</t>
  </si>
  <si>
    <t>Schmidt
Soccer Finals, 150pc</t>
  </si>
  <si>
    <t>Schmidt
Amsterdam</t>
  </si>
  <si>
    <t>500 Pieces</t>
  </si>
  <si>
    <t>Schmidt
Cat selfie</t>
  </si>
  <si>
    <t>Schmidt
Discover Europe</t>
  </si>
  <si>
    <t>Schmidt
Dog Selfie</t>
  </si>
  <si>
    <t>Schmidt
Romantic country house</t>
  </si>
  <si>
    <t>500 Pieces
New!</t>
  </si>
  <si>
    <t>Schmidt
Puzzle Pad for 500 to 1000 piece puzzles</t>
  </si>
  <si>
    <t>26.8 x 26.8 x 5.3 cm</t>
  </si>
  <si>
    <t>37.3 x 27.2 x 5.7 cm</t>
  </si>
  <si>
    <t>29.5 x 29.5 x 7.3 cm</t>
  </si>
  <si>
    <t>69.3 x 49.3 cm</t>
  </si>
  <si>
    <t>43.2 x 29.1 cm</t>
  </si>
  <si>
    <t>48.1 x 34.1 cm</t>
  </si>
  <si>
    <t>95 x 50 cm</t>
  </si>
  <si>
    <t>Hanging Ornament Small Wooden Heart Red</t>
  </si>
  <si>
    <t>Product of India</t>
  </si>
  <si>
    <t>Hanging Ornament Medium Wooden Heart Red</t>
  </si>
  <si>
    <t>Hanging Ornament Large Wooden Heart Red</t>
  </si>
  <si>
    <t>Hanging Ornament Medium Metal Heart Red and White</t>
  </si>
  <si>
    <t>Hanging Ornament Large Metal Heart Red and White</t>
  </si>
  <si>
    <t>Hanging Ornament Wooden Mushroom Natural 2 Assorted</t>
  </si>
  <si>
    <t>Ornament Wooden Mushroom Red and Natural</t>
  </si>
  <si>
    <t>Hanging Ornament Wooden Heart Natural</t>
  </si>
  <si>
    <t>Hanging Ornament Wooden Heart, Tree, or Star Red</t>
  </si>
  <si>
    <t>Hanging Ornament Metal Heart Red 2 Assorted</t>
  </si>
  <si>
    <t>Hanging Ornament Ceramic Pretzel</t>
  </si>
  <si>
    <t>Product of China</t>
  </si>
  <si>
    <t>Hanging Ornament Poly Winter Animals 4 Assorted</t>
  </si>
  <si>
    <t>Hanging Ornament Poly Gnomes 2 Assorted</t>
  </si>
  <si>
    <t>Ornament Porcelain Owl White</t>
  </si>
  <si>
    <t>Hanging Ornament Christmas Ball with Pine and Bow White 2 Assorted</t>
  </si>
  <si>
    <t>Hanging Ornament Large Star with Pine White</t>
  </si>
  <si>
    <t>Hanging Ornament Small Star with Pine White</t>
  </si>
  <si>
    <t>Candleholder Ceramic with Gnomes</t>
  </si>
  <si>
    <t>For Taper Candle 22mm diameter Product of India</t>
  </si>
  <si>
    <t>Hanging Ornament Wooden Acorn White</t>
  </si>
  <si>
    <t>Hanging Ornament Metal Christmas Bauble 12 Assorted</t>
  </si>
  <si>
    <t>Hanging Ornament Metal Christmas Tree 12 Assorted</t>
  </si>
  <si>
    <t>Hanging Ornament Metal Christmas Star 12 Assorted</t>
  </si>
  <si>
    <t>Candleholder Metal with Glass Hurricane</t>
  </si>
  <si>
    <t>Holds Tealight or Pillar Candle with 39mm diameter Product of India</t>
  </si>
  <si>
    <t xml:space="preserve">Hanging Ornament Medium Wood Heart Natural and White </t>
  </si>
  <si>
    <t xml:space="preserve">Hanging Ornament Large Wood Heart Natural and White </t>
  </si>
  <si>
    <t>Hanging Ornament Metal Treble Clef Silver</t>
  </si>
  <si>
    <t>Hanging Ornament Metal Eighth Note Silver</t>
  </si>
  <si>
    <t>Hanging Ornament Metal Heart with 2 Birds</t>
  </si>
  <si>
    <t>Hanging Ornament Metal Heart White Set of 8</t>
  </si>
  <si>
    <t>Hanging Ornament Metal Treble Clef Black</t>
  </si>
  <si>
    <t>Magnet Board Metal Display Heart Black</t>
  </si>
  <si>
    <t>Magnets not included Product of India</t>
  </si>
  <si>
    <t>Magnet Wood Heart Natural</t>
  </si>
  <si>
    <t>Cowbell  Small with Edelweiss</t>
  </si>
  <si>
    <t>Cowbell  Medium with Edelweiss</t>
  </si>
  <si>
    <t>Cowbell  Large with Edelweiss</t>
  </si>
  <si>
    <t>Cowbell Small Red and White</t>
  </si>
  <si>
    <t>Cowbell Medium Red and White</t>
  </si>
  <si>
    <t>Cowbell Large Red and White</t>
  </si>
  <si>
    <t xml:space="preserve"> 8x3x8 cm</t>
  </si>
  <si>
    <t xml:space="preserve"> 12x4x9.5cm</t>
  </si>
  <si>
    <t xml:space="preserve"> 17x4x14 cm</t>
  </si>
  <si>
    <t xml:space="preserve"> 20x20 cm</t>
  </si>
  <si>
    <t xml:space="preserve"> 25x25 cm</t>
  </si>
  <si>
    <t xml:space="preserve"> 6x6x7 cm</t>
  </si>
  <si>
    <t xml:space="preserve"> 5x5x7 cm</t>
  </si>
  <si>
    <t>7x1.5x7cm</t>
  </si>
  <si>
    <t xml:space="preserve"> 12x5x12 cm</t>
  </si>
  <si>
    <t xml:space="preserve"> 5x1x5 cm</t>
  </si>
  <si>
    <t>5.5x0.5x8cm</t>
  </si>
  <si>
    <t>5.7x1.6x4.6cm</t>
  </si>
  <si>
    <t>3.5x3x5.5cm</t>
  </si>
  <si>
    <t>3x2.5x4.5cm</t>
  </si>
  <si>
    <t>5.8x4.2x5.5cm</t>
  </si>
  <si>
    <t>10.5x10x12cm</t>
  </si>
  <si>
    <t>21x21x4cm</t>
  </si>
  <si>
    <t>10.5x10.5x2.2cm</t>
  </si>
  <si>
    <t>10x6.5x3cm</t>
  </si>
  <si>
    <t>7x7x7cm</t>
  </si>
  <si>
    <t>8x8x1cm</t>
  </si>
  <si>
    <t>16.5x6x6cm</t>
  </si>
  <si>
    <t>12x15x2cm</t>
  </si>
  <si>
    <t>15x20x2cm</t>
  </si>
  <si>
    <t>12x12x1cm</t>
  </si>
  <si>
    <t>10x10x1cm</t>
  </si>
  <si>
    <t>8.5x9.5x0.1cm</t>
  </si>
  <si>
    <t>5x4.5x1cm</t>
  </si>
  <si>
    <t>10x4.5x1cm</t>
  </si>
  <si>
    <t>30x30x1cm</t>
  </si>
  <si>
    <t>4x4x1cm</t>
  </si>
  <si>
    <t>7x3x6cm</t>
  </si>
  <si>
    <t>10x7x4cm</t>
  </si>
  <si>
    <t>13x10x6cm</t>
  </si>
  <si>
    <t>7x6x3cm</t>
  </si>
  <si>
    <t>215354</t>
  </si>
  <si>
    <t>244255</t>
  </si>
  <si>
    <t>244256</t>
  </si>
  <si>
    <t>247490</t>
  </si>
  <si>
    <t>256575</t>
  </si>
  <si>
    <t>257007</t>
  </si>
  <si>
    <t>257702</t>
  </si>
  <si>
    <t>257712</t>
  </si>
  <si>
    <t>257840</t>
  </si>
  <si>
    <t>257957</t>
  </si>
  <si>
    <t>257959</t>
  </si>
  <si>
    <t>259261</t>
  </si>
  <si>
    <t>270500</t>
  </si>
  <si>
    <t>280070</t>
  </si>
  <si>
    <t>280072</t>
  </si>
  <si>
    <t>245208</t>
  </si>
  <si>
    <t>247731</t>
  </si>
  <si>
    <t>247732</t>
  </si>
  <si>
    <t>248117</t>
  </si>
  <si>
    <t>248119</t>
  </si>
  <si>
    <t>249111</t>
  </si>
  <si>
    <t>249140</t>
  </si>
  <si>
    <t>249270</t>
  </si>
  <si>
    <t>249342</t>
  </si>
  <si>
    <t>249540</t>
  </si>
  <si>
    <t>272200</t>
  </si>
  <si>
    <t>272201</t>
  </si>
  <si>
    <t>272202</t>
  </si>
  <si>
    <t>272209</t>
  </si>
  <si>
    <t>272210</t>
  </si>
  <si>
    <t>272211</t>
  </si>
  <si>
    <t>Exner Christmas</t>
  </si>
  <si>
    <t>MA510176631</t>
  </si>
  <si>
    <t>MA510237431</t>
  </si>
  <si>
    <t>MA510176331</t>
  </si>
  <si>
    <t>MA510020805</t>
  </si>
  <si>
    <t>MA510021005</t>
  </si>
  <si>
    <t>MA510021305</t>
  </si>
  <si>
    <t>MA510021205</t>
  </si>
  <si>
    <t>MA510021605</t>
  </si>
  <si>
    <t>MA510174302</t>
  </si>
  <si>
    <t>MA510174502</t>
  </si>
  <si>
    <t>MA510307102</t>
  </si>
  <si>
    <t>Mathez Chocolates</t>
  </si>
  <si>
    <t>3481291017668 </t>
  </si>
  <si>
    <t>3481291023744 </t>
  </si>
  <si>
    <t>3481290013449 </t>
  </si>
  <si>
    <t>3481290013456 </t>
  </si>
  <si>
    <t>3481290013494 </t>
  </si>
  <si>
    <t>3481290013500 </t>
  </si>
  <si>
    <t>3481290013470 </t>
  </si>
  <si>
    <t>Mathez Bulk Truffles individually wrapped Cookies</t>
  </si>
  <si>
    <t>2.6kg</t>
  </si>
  <si>
    <t>Mathez Bulk Truffles individually wrapped Gingerbread</t>
  </si>
  <si>
    <t>Mathez Bulk Truffles individually wrapped Salted Butter Caramel</t>
  </si>
  <si>
    <t>Mathez Truffles Original</t>
  </si>
  <si>
    <t>Mathez Truffles Candied Orange Peels</t>
  </si>
  <si>
    <t>Mathez Truffles Cookies</t>
  </si>
  <si>
    <t>Mathez Truffles Raspberry</t>
  </si>
  <si>
    <t>Mathez Truffles Salted Butter Caramel</t>
  </si>
  <si>
    <t>Mathez Snacking Bag Display Original</t>
  </si>
  <si>
    <t>420g</t>
  </si>
  <si>
    <t>Mathez Snacking Bag Display Cookie</t>
  </si>
  <si>
    <t>Mathez Snacking Bag Display Raspberry Macaroon</t>
  </si>
  <si>
    <t>Made in France</t>
  </si>
  <si>
    <t>12 Bags per display
Made in France</t>
  </si>
  <si>
    <t>Christmas Baking</t>
  </si>
  <si>
    <t>AB15101</t>
  </si>
  <si>
    <t>AB10801</t>
  </si>
  <si>
    <t>AB23350</t>
  </si>
  <si>
    <t>AB11900</t>
  </si>
  <si>
    <t>Anise, whole star</t>
  </si>
  <si>
    <t>Cardamom, ground</t>
  </si>
  <si>
    <t>Lebkuchengewürz, gingerbread spice</t>
  </si>
  <si>
    <t>Muskatnüsse ganz 5 pck (Nutmeg whole)</t>
  </si>
  <si>
    <t>5 Piece</t>
  </si>
  <si>
    <t>Hirschhornsalz</t>
  </si>
  <si>
    <t>Limited Availability</t>
  </si>
  <si>
    <t>JT21562-8</t>
  </si>
  <si>
    <t>JT21552-9</t>
  </si>
  <si>
    <t>DR1435</t>
  </si>
  <si>
    <t>DR1436</t>
  </si>
  <si>
    <t>SU10030235</t>
  </si>
  <si>
    <t>Bahlsen
 Leibniz Butterkeks (Butter Cookies)</t>
  </si>
  <si>
    <t>Hofgut
Orangen &amp; Zitronenscheiben
(Orange &amp; Lemon Candy Slices)</t>
  </si>
  <si>
    <t>Hofgut
Gelee-Bananen
(Jelly Bananas covered in dark chocolate)</t>
  </si>
  <si>
    <t>DeBreukelaer
 Erfrischungsstaebchen
(Dark Chocolate sticks filled with Orange-Lemon liquid) Vegetarian</t>
  </si>
  <si>
    <t xml:space="preserve">
Suchard Kakao Express
Instant Hot Chocolate </t>
  </si>
  <si>
    <t>Dr Oetker
Zitronenschale
(Lemon Peel Zest)</t>
  </si>
  <si>
    <t>Dr Oetker
Finesse Orangenschale 3pk
(Orange Peel Zest)</t>
  </si>
  <si>
    <t>Hofgut
Wild Preiselbeeren
Wild Lingonberries</t>
  </si>
  <si>
    <t>Jeden Tag
Wild Preiselbeeren
Wild Lingonberries</t>
  </si>
  <si>
    <t>35068-8</t>
  </si>
  <si>
    <t>35256-9</t>
  </si>
  <si>
    <t>35027-5</t>
  </si>
  <si>
    <t>77589-4</t>
  </si>
  <si>
    <t>69258-0</t>
  </si>
  <si>
    <t>69431-7</t>
  </si>
  <si>
    <t>35191-3</t>
  </si>
  <si>
    <t>35246-0</t>
  </si>
  <si>
    <t>52618-2</t>
  </si>
  <si>
    <t>52617-5</t>
  </si>
  <si>
    <t>35009-1</t>
  </si>
  <si>
    <t>77627-3</t>
  </si>
  <si>
    <t>13186-7</t>
  </si>
  <si>
    <t>31171-9</t>
  </si>
  <si>
    <t>10251-5</t>
  </si>
  <si>
    <t>31173-3</t>
  </si>
  <si>
    <t>31159-7</t>
  </si>
  <si>
    <t>31164-1</t>
  </si>
  <si>
    <t>31085-9</t>
  </si>
  <si>
    <t>31088-0</t>
  </si>
  <si>
    <t>35644-4</t>
  </si>
  <si>
    <t>35643-7</t>
  </si>
  <si>
    <t>35642-0</t>
  </si>
  <si>
    <t>35133-3</t>
  </si>
  <si>
    <t>35102-9</t>
  </si>
  <si>
    <t>35836-3</t>
  </si>
  <si>
    <t>35822-6</t>
  </si>
  <si>
    <t>71110-6</t>
  </si>
  <si>
    <t>71108-3</t>
  </si>
  <si>
    <t>30163-5</t>
  </si>
  <si>
    <t>69029-6</t>
  </si>
  <si>
    <t>69028-9</t>
  </si>
  <si>
    <t>35058-9</t>
  </si>
  <si>
    <t>35433-4</t>
  </si>
  <si>
    <t>06185-0</t>
  </si>
  <si>
    <t>Christmas Specialty Foods</t>
  </si>
  <si>
    <t>Bahlsen Contessa Mini Glazed Gingerbread</t>
  </si>
  <si>
    <t>Bahlsen Spiced Cookies (Gewuerz Spekulatius)</t>
  </si>
  <si>
    <t>Bahlsen Akora Dark Chocolate Gingerbread Hearts w/Fruit Filling</t>
  </si>
  <si>
    <t>Coppenrath Spiced Cookies (Gewuerz Spekulatius) gluten/lactose-free</t>
  </si>
  <si>
    <t xml:space="preserve">Coppenrath Cherry Filled Gingerbread Gluten/Lactose Free </t>
  </si>
  <si>
    <t xml:space="preserve">Plum gingerbread gluten and lactose free </t>
  </si>
  <si>
    <t xml:space="preserve">Coppenrath Mini Vegan Spiced Almond Cookies (Gewuerz Spekulatius) </t>
  </si>
  <si>
    <t xml:space="preserve">Haribo Advent Calendar (Adventskalender) </t>
  </si>
  <si>
    <t>Haribo Merry Christmas Minis</t>
  </si>
  <si>
    <t>Haribo Merry Christmas Gummy Fruit Mix</t>
  </si>
  <si>
    <t xml:space="preserve"> 300g</t>
  </si>
  <si>
    <t>Haribo Star Magic</t>
  </si>
  <si>
    <t>Hofgut Luebecker Marzipan Potatoes</t>
  </si>
  <si>
    <t xml:space="preserve">Hofgut Glazed Gingerbread Rounds </t>
  </si>
  <si>
    <t>Hofgut Herb Gingerbread Printen</t>
  </si>
  <si>
    <t>Hofgut Cherry Filled Gingerbread</t>
  </si>
  <si>
    <t>165g</t>
  </si>
  <si>
    <t>Hofgut Dark Chocolate Covered Gingerbread Printen</t>
  </si>
  <si>
    <t xml:space="preserve"> 200g</t>
  </si>
  <si>
    <t>Hofgut Dark Chocolate Covered Gingerbread Mix - Hearts, Stars, Pretzels</t>
  </si>
  <si>
    <t>Hofgut Milk Chocolate Covered Gingerbread Mix - Hearts, Stars, Pretzels</t>
  </si>
  <si>
    <t>Friedel Fondant Stars &amp; Ring Edible Tree Decorations</t>
  </si>
  <si>
    <t>150g 10-pack</t>
  </si>
  <si>
    <t>Friedel Chocolate Fondant Nonpareilles Edible Tree Decorations</t>
  </si>
  <si>
    <t>Friedel Vegan Assorted Jellies Hanging Tree Decoration</t>
  </si>
  <si>
    <t>Riegelein Milk Chocolate Neapolitans Edible Hanging Tree Ornaments  4 pack</t>
  </si>
  <si>
    <t>Riegelein Glimmering Stars Milk Chocolate Edible Hanging Tree Ornaments 4-pack</t>
  </si>
  <si>
    <t>Schluckwerder Chocolate Jamaica Rum Balls</t>
  </si>
  <si>
    <t xml:space="preserve">200g </t>
  </si>
  <si>
    <t>Schluckwerder Chocolate Wreaths With Sugar Pearls</t>
  </si>
  <si>
    <t>Schluckwerder Marzipan Potatoes</t>
  </si>
  <si>
    <t>Schluckwerder Marzipan Loaf Covered in Dark Chocolate</t>
  </si>
  <si>
    <t>Zentis Vanilla Crescent Marzipan Potatoes</t>
  </si>
  <si>
    <t>Zentis Winter Punch Marzipan Potatoes</t>
  </si>
  <si>
    <t>Zentis Spiced Cookie Marzipan Potato (Spekulatius)</t>
  </si>
  <si>
    <t>150 g</t>
  </si>
  <si>
    <t>Display Bahlsen Akora Dark Chocolate Gingerbread Hearts with Fruit Filling (Akora Edelherb)</t>
  </si>
  <si>
    <t>Display Haribo Christmas 2025 (Weihnachten) 4 Sorts: Chocolate Mint Dream (300g); Merry Christmas (300g); Star Magic (250g); Christmas Bakery (250g)</t>
  </si>
  <si>
    <t>Display Zentis Marzipan Potatoes 2 Assorted: Winter Punch &amp; Spekulatius (Spiced Cookie)</t>
  </si>
  <si>
    <t>May 17 Pricing
*See Food tab for more details</t>
  </si>
  <si>
    <t>Village Classics Gourmet Teas</t>
  </si>
  <si>
    <t>VC1001</t>
  </si>
  <si>
    <t>VC1002</t>
  </si>
  <si>
    <t>VC1003</t>
  </si>
  <si>
    <t>VC1004</t>
  </si>
  <si>
    <t>VC1005</t>
  </si>
  <si>
    <t>VC1006</t>
  </si>
  <si>
    <t>VC1007</t>
  </si>
  <si>
    <t>VC1008</t>
  </si>
  <si>
    <t>VC1009</t>
  </si>
  <si>
    <t>VC1010</t>
  </si>
  <si>
    <t>VC1011</t>
  </si>
  <si>
    <t>VC1012</t>
  </si>
  <si>
    <t>VC1013</t>
  </si>
  <si>
    <t>VC1014</t>
  </si>
  <si>
    <t>VC1015</t>
  </si>
  <si>
    <t>VC1017</t>
  </si>
  <si>
    <t>Village Classics Gourmet Spices</t>
  </si>
  <si>
    <t>Village Classics
Gourmet Teas
Nettle Tea</t>
  </si>
  <si>
    <t>Village Classics
Gourmet Teas
Silver Sage</t>
  </si>
  <si>
    <t>Village Classics
Gourmet Teas
Peppermint</t>
  </si>
  <si>
    <t>Village Classics
Gourmet Teas
Winter evening</t>
  </si>
  <si>
    <t>Village Classics
Gourmet Teas
Fennel</t>
  </si>
  <si>
    <t>Village Classics
Gourmet Teas
Ginger Lemon</t>
  </si>
  <si>
    <t>Village Classics
Gourmet Teas
Lemon Lavendar Sunshine Blend</t>
  </si>
  <si>
    <t>Village Classics
Gourmet Teas
Daybreak Blend</t>
  </si>
  <si>
    <t>Village Classics
Gourmet Teas
Strawberry Cranberry</t>
  </si>
  <si>
    <t>Village Classics
Gourmet Teas
Apple Strudel</t>
  </si>
  <si>
    <t>Village Classics
Gourmet Teas
Nutcracker</t>
  </si>
  <si>
    <t>Village Classics
Gourmet Teas
Mulled Wine &amp; Cider
Glühwein Gewürz</t>
  </si>
  <si>
    <t>Village Classics
Gourmet Teas
Ceylon, Fruit and Flower</t>
  </si>
  <si>
    <t>Village Classics
Gourmet Teas
Ceylon Berry</t>
  </si>
  <si>
    <t>Village Classics
Gourmet Teas
Blooming Chamomile</t>
  </si>
  <si>
    <t>Village Classics
Gourmet Teas
Earl Grey</t>
  </si>
  <si>
    <t>Village Classics Gourmet Spice Mixes
Sides &amp; Salads</t>
  </si>
  <si>
    <t>Village Classics Gourmet Spice Mixes
Dip Dip Hurray</t>
  </si>
  <si>
    <t>Natural Nettle Leaves
- fresh - earthy -</t>
  </si>
  <si>
    <t>Natural Sage Leaves
- naturally bitter - aromatic -</t>
  </si>
  <si>
    <t>Natural Peppermint
- refreshing taste -</t>
  </si>
  <si>
    <t>Natural Fennel
- smooth - soothing -</t>
  </si>
  <si>
    <t>Natural Herbal Tea Blend
- sweet - fruity - mild -
Ingredients: apple pieces, beetroot, lemongrass, carrot flakes, chamomile flowers, eucalyptus leaves, sunflower flowers, cinnamon, cardamom, lavender flowers</t>
  </si>
  <si>
    <t>Natural Herbal Tea Blend
- stimulating - fresh -
Ingredients: apple pieces, rose hips, green mate (containing caffeine), hibiscus, lemongrass, peppermint, sweet herb, red cornflowers, blue cornflowers</t>
  </si>
  <si>
    <t>Natural Spice Tea Blend
- spicy - aromatic -
Ingredients: orange peel, rose hips, cinnamon, coriander, cloves, juniper berries</t>
  </si>
  <si>
    <t xml:space="preserve">Natural Chamomile Flowers
- silky - soothing - floral - </t>
  </si>
  <si>
    <t>50 g</t>
  </si>
  <si>
    <t>60 g</t>
  </si>
  <si>
    <t>70 g</t>
  </si>
  <si>
    <t>100 g</t>
  </si>
  <si>
    <t>85 g</t>
  </si>
  <si>
    <t>90 g</t>
  </si>
  <si>
    <t xml:space="preserve">Made in Austria with sustainable packaging. </t>
  </si>
  <si>
    <t>High Quality Spices &amp; Teas</t>
  </si>
  <si>
    <t>Village Classics Gourmet Teas &amp; Spices</t>
  </si>
  <si>
    <t xml:space="preserve"> New!!</t>
  </si>
  <si>
    <t>**Final packaging will vary slightly**</t>
  </si>
  <si>
    <t>AB10101</t>
  </si>
  <si>
    <t>Anise, ground</t>
  </si>
  <si>
    <t>Village Classics Gourmet Spice Mixes
Spice Up &amp; Meat Me
A Complete BBQ Spice Set</t>
  </si>
  <si>
    <t>3 Spice Gift Box, included 3 glass tubes filled with everyday spices to elevate any meal. 100% natural ingredients. The glass tubes keep the spices fresh and full flavoured</t>
  </si>
  <si>
    <t>Village Classics Gourmet Spice Mixes</t>
  </si>
  <si>
    <r>
      <rPr>
        <b/>
        <sz val="11"/>
        <color theme="1"/>
        <rFont val="Calibri"/>
        <family val="2"/>
        <scheme val="minor"/>
      </rPr>
      <t xml:space="preserve">Floral Salt (40g) - </t>
    </r>
    <r>
      <rPr>
        <sz val="11"/>
        <color theme="1"/>
        <rFont val="Calibri"/>
        <family val="2"/>
        <scheme val="minor"/>
      </rPr>
      <t xml:space="preserve">A beautiful garnish and delicious seasoning. Ideal for salads, soups, vegetables &amp; dips </t>
    </r>
    <r>
      <rPr>
        <b/>
        <sz val="11"/>
        <color theme="1"/>
        <rFont val="Calibri"/>
        <family val="2"/>
        <scheme val="minor"/>
      </rPr>
      <t xml:space="preserve">
Steak &amp; Grilling Seasoning (20g) -</t>
    </r>
    <r>
      <rPr>
        <sz val="11"/>
        <color theme="1"/>
        <rFont val="Calibri"/>
        <family val="2"/>
        <scheme val="minor"/>
      </rPr>
      <t xml:space="preserve"> Ideal for fillets, steaks, ribs &amp; chops. 
</t>
    </r>
    <r>
      <rPr>
        <b/>
        <sz val="11"/>
        <color theme="1"/>
        <rFont val="Calibri"/>
        <family val="2"/>
        <scheme val="minor"/>
      </rPr>
      <t xml:space="preserve">Roasted Potatoes (14g) - </t>
    </r>
    <r>
      <rPr>
        <sz val="11"/>
        <color theme="1"/>
        <rFont val="Calibri"/>
        <family val="2"/>
        <scheme val="minor"/>
      </rPr>
      <t xml:space="preserve">Savoury and hearty, this spice refines any potatoes! </t>
    </r>
  </si>
  <si>
    <r>
      <rPr>
        <b/>
        <sz val="11"/>
        <color theme="1"/>
        <rFont val="Calibri"/>
        <family val="2"/>
        <scheme val="minor"/>
      </rPr>
      <t>Avocados &amp; More (33g) -</t>
    </r>
    <r>
      <rPr>
        <sz val="11"/>
        <color theme="1"/>
        <rFont val="Calibri"/>
        <family val="2"/>
        <scheme val="minor"/>
      </rPr>
      <t xml:space="preserve"> Finishing salt for avocado toast, salads, eggs, grilled vegetables, and meat.</t>
    </r>
    <r>
      <rPr>
        <b/>
        <sz val="11"/>
        <color theme="1"/>
        <rFont val="Calibri"/>
        <family val="2"/>
        <scheme val="minor"/>
      </rPr>
      <t xml:space="preserve">
Herbs &amp; Blooms (7g) - </t>
    </r>
    <r>
      <rPr>
        <sz val="11"/>
        <color theme="1"/>
        <rFont val="Calibri"/>
        <family val="2"/>
        <scheme val="minor"/>
      </rPr>
      <t xml:space="preserve">Refreshing bright flavour. Adds colour and vibrancy to every dish without adding salt. </t>
    </r>
    <r>
      <rPr>
        <b/>
        <sz val="11"/>
        <color theme="1"/>
        <rFont val="Calibri"/>
        <family val="2"/>
        <scheme val="minor"/>
      </rPr>
      <t xml:space="preserve">
Everything Potato Salt (40g) </t>
    </r>
    <r>
      <rPr>
        <sz val="11"/>
        <color theme="1"/>
        <rFont val="Calibri"/>
        <family val="2"/>
        <scheme val="minor"/>
      </rPr>
      <t>- Use this finely blended seasoning salt to add pizzazz to any spud.</t>
    </r>
  </si>
  <si>
    <r>
      <rPr>
        <b/>
        <sz val="11"/>
        <color theme="1"/>
        <rFont val="Calibri"/>
        <family val="2"/>
        <scheme val="minor"/>
      </rPr>
      <t>Herbs &amp; Blooms (7g)  -</t>
    </r>
    <r>
      <rPr>
        <sz val="11"/>
        <color theme="1"/>
        <rFont val="Calibri"/>
        <family val="2"/>
        <scheme val="minor"/>
      </rPr>
      <t xml:space="preserve"> Refreshing bright flavour. Adds colour and vibrancy to every dish without adding salt. 
</t>
    </r>
    <r>
      <rPr>
        <b/>
        <sz val="11"/>
        <color theme="1"/>
        <rFont val="Calibri"/>
        <family val="2"/>
        <scheme val="minor"/>
      </rPr>
      <t>For Everything Else Salt (37g) -</t>
    </r>
    <r>
      <rPr>
        <sz val="11"/>
        <color theme="1"/>
        <rFont val="Calibri"/>
        <family val="2"/>
        <scheme val="minor"/>
      </rPr>
      <t xml:space="preserve"> A robust, savory seasoning salt for every dish. </t>
    </r>
    <r>
      <rPr>
        <b/>
        <sz val="11"/>
        <color theme="1"/>
        <rFont val="Calibri"/>
        <family val="2"/>
        <scheme val="minor"/>
      </rPr>
      <t xml:space="preserve">
Red Beet Finishing Salt (45g) - </t>
    </r>
    <r>
      <rPr>
        <sz val="11"/>
        <color theme="1"/>
        <rFont val="Calibri"/>
        <family val="2"/>
        <scheme val="minor"/>
      </rPr>
      <t xml:space="preserve">For refining salads, meat, fish, vegetables, dips, rice or quinoa.
</t>
    </r>
  </si>
  <si>
    <r>
      <t>Simply add to yogurt, mayo, cream cheese or sour cream for the perfect dip.</t>
    </r>
    <r>
      <rPr>
        <b/>
        <sz val="11"/>
        <color theme="1"/>
        <rFont val="Calibri"/>
        <family val="2"/>
        <scheme val="minor"/>
      </rPr>
      <t xml:space="preserve">
Sweet Chili Dip (22g) - </t>
    </r>
    <r>
      <rPr>
        <sz val="11"/>
        <color theme="1"/>
        <rFont val="Calibri"/>
        <family val="2"/>
        <scheme val="minor"/>
      </rPr>
      <t xml:space="preserve">sweet &amp; spicy
</t>
    </r>
    <r>
      <rPr>
        <b/>
        <sz val="11"/>
        <color theme="1"/>
        <rFont val="Calibri"/>
        <family val="2"/>
        <scheme val="minor"/>
      </rPr>
      <t>Garlic Chili Dip (18g) - e</t>
    </r>
    <r>
      <rPr>
        <sz val="11"/>
        <color theme="1"/>
        <rFont val="Calibri"/>
        <family val="2"/>
        <scheme val="minor"/>
      </rPr>
      <t xml:space="preserve">xtraordinary herbs &amp; sea salt
</t>
    </r>
    <r>
      <rPr>
        <b/>
        <sz val="11"/>
        <color theme="1"/>
        <rFont val="Calibri"/>
        <family val="2"/>
        <scheme val="minor"/>
      </rPr>
      <t>Garden Herb Dip (8g) -</t>
    </r>
    <r>
      <rPr>
        <sz val="11"/>
        <color theme="1"/>
        <rFont val="Calibri"/>
        <family val="2"/>
        <scheme val="minor"/>
      </rPr>
      <t xml:space="preserve"> simply irresistible</t>
    </r>
  </si>
  <si>
    <t>Games</t>
  </si>
  <si>
    <t>D336418</t>
  </si>
  <si>
    <t>Game Dutch Blitz</t>
  </si>
  <si>
    <t>Game Dutch Blitz Expansion</t>
  </si>
  <si>
    <t>VC1016</t>
  </si>
  <si>
    <t>VC1018</t>
  </si>
  <si>
    <t>117 pieces per display</t>
  </si>
  <si>
    <t>126 pieces per display</t>
  </si>
  <si>
    <t>144 pieces per display</t>
  </si>
  <si>
    <t>flavoured Fruit Tea Blend
- decadent - nutty - sweet  -
Ingredients: apple pieces, cinnamon, cocoa peels, pineapple pieces (pineapple, sugar), mango pieces (mango, sugar), papaya pieces (papaya, sugar), beetroot, almonds (4%), flavour, coconut chips</t>
  </si>
  <si>
    <t xml:space="preserve">flavoured Black Tea Blend
- robust - fresh -
Ingredients: Ceylon black tea (97%), aroma
 </t>
  </si>
  <si>
    <t xml:space="preserve">
Naturally flavoured Black Tea Blend
- strawberry - lemon - vanilla -
Ingredients: Ceylon black tea (77%), carrot flakes, elderberries, eucalyptus leaves, licorice root, blue cornflowers, sunflower flowers, natural flavouring</t>
  </si>
  <si>
    <t>Naturally flavoured Black Tea Blend
- bright - fruity - smooth -
Ingredients: Ceylon black tea (71%), berry blend (elderberries, aronia, currants) (19%), blackberry leaves, blue cornflowers, natural aroma</t>
  </si>
  <si>
    <t>flavoured Herbal Tea Blend
- cinnamon - citrus - rose -
Ingredients: Apple pieces, cinnamon pieces, coriander, lemongrass, cocoa shells, grapes, hibiscus blossoms, orange peels, oat flakes, carrot flakes, marigold blossoms, flavouring, blackberry leaves, stevia, rose petals</t>
  </si>
  <si>
    <t>Spicy ginger and tangy lemon green tea blend. Enjoy hot or cold.
Naturally flavoured Green Tea Blend
- refreshing - stimulating -
Ingredients: Sencha green tea (53%), ginger (20%), lemongrass, eucalyptus leaves, lemon verbena, lemon peel, natural aroma</t>
  </si>
  <si>
    <t>A refreshing sweet treat. Enjoy hot or cold.
Naturally flavoured Fruit Tea Blend
- fruity - sweet -
Ingredients: apple pieces, rose hips, hibiscus, grapes, beetroot, cranberries (5%), strawberries (2%), natural aroma</t>
  </si>
  <si>
    <t>Naturally flavoured Fruit Tea Blend
- apple - cinnamon - vanilla -
Ingredients: apple pieces (25%), grapes, rose hips, cinnamon, orange peel, hibiscus, cloves, natural aroma</t>
  </si>
  <si>
    <t>Hofgut Baumkuchen Layer Cake Pieces Irish Cream flavoured</t>
  </si>
  <si>
    <t>Hofgut Baumkuchen Layer Cake Pieces Rum flavoured</t>
  </si>
  <si>
    <t>Village Classics Gourmet Spice Mixes
Kitchen Must Haves</t>
  </si>
  <si>
    <r>
      <rPr>
        <sz val="11"/>
        <color rgb="FFFF0000"/>
        <rFont val="Calibri"/>
        <family val="2"/>
        <scheme val="minor"/>
      </rPr>
      <t>Price as of May 27th. Due to volitile pricing on cocoa we will not have a final price until we order. We will contact you to confirm if there is a new price and you can cancel with no penalty</t>
    </r>
    <r>
      <rPr>
        <sz val="11"/>
        <rFont val="Calibri"/>
        <family val="2"/>
        <scheme val="minor"/>
      </rPr>
      <t>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</si>
</sst>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(&quot;$&quot;* #,##0.00_);_(&quot;$&quot;* \(#,##0.00\);_(&quot;$&quot;* &quot;-&quot;??_);_(@_)"/>
    <numFmt numFmtId="165" formatCode="&quot;$&quot;#,##0.00"/>
    <numFmt numFmtId="166" formatCode="[$$-1009]#,##0.00"/>
    <numFmt numFmtId="167" formatCode="_-[$$-1009]* #,##0.00_-;\-[$$-1009]* #,##0.00_-;_-[$$-1009]* &quot;-&quot;??_-;_-@_-"/>
  </numFmts>
  <fonts count="4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b/>
      <u/>
      <sz val="11"/>
      <name val="Calibri"/>
      <family val="2"/>
    </font>
    <font>
      <sz val="11"/>
      <name val="Arial"/>
      <family val="2"/>
    </font>
    <font>
      <b/>
      <u/>
      <sz val="11"/>
      <name val="Calibri"/>
      <family val="2"/>
      <scheme val="minor"/>
    </font>
    <font>
      <u/>
      <sz val="1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4"/>
      <color rgb="FFC00000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1"/>
      <color rgb="FF006100"/>
      <name val="Calibri"/>
      <family val="2"/>
      <scheme val="minor"/>
    </font>
    <font>
      <b/>
      <sz val="18"/>
      <name val="Calibri"/>
      <family val="2"/>
      <scheme val="minor"/>
    </font>
    <font>
      <b/>
      <sz val="12"/>
      <color rgb="FFC00000"/>
      <name val="Barlow"/>
    </font>
    <font>
      <b/>
      <u/>
      <sz val="12"/>
      <color rgb="FFC00000"/>
      <name val="Calibri"/>
      <family val="2"/>
      <scheme val="minor"/>
    </font>
    <font>
      <b/>
      <sz val="16"/>
      <name val="Calibri"/>
      <family val="2"/>
      <scheme val="minor"/>
    </font>
    <font>
      <b/>
      <sz val="16"/>
      <color rgb="FFC00000"/>
      <name val="Calibri"/>
      <family val="2"/>
      <scheme val="minor"/>
    </font>
    <font>
      <b/>
      <sz val="14"/>
      <color rgb="FF9B2D3D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theme="1" tint="4.9989318521683403E-2"/>
      <name val="Calibri"/>
      <family val="2"/>
      <scheme val="minor"/>
    </font>
    <font>
      <sz val="11"/>
      <color rgb="FF000000"/>
      <name val="Calibri"/>
      <family val="2"/>
    </font>
    <font>
      <sz val="11"/>
      <color theme="1"/>
      <name val="Calibri"/>
      <family val="2"/>
    </font>
    <font>
      <sz val="11"/>
      <name val="Calibri"/>
      <family val="2"/>
    </font>
    <font>
      <b/>
      <sz val="11"/>
      <color theme="1" tint="4.9989318521683403E-2"/>
      <name val="Calibri"/>
      <family val="2"/>
      <scheme val="minor"/>
    </font>
    <font>
      <b/>
      <sz val="16"/>
      <color rgb="FF9B2D3D"/>
      <name val="Calibri"/>
      <family val="2"/>
      <scheme val="minor"/>
    </font>
    <font>
      <b/>
      <sz val="14"/>
      <color theme="1" tint="4.9989318521683403E-2"/>
      <name val="Calibri"/>
      <family val="2"/>
      <scheme val="minor"/>
    </font>
    <font>
      <sz val="10"/>
      <name val="Times New Roman"/>
      <family val="1"/>
    </font>
    <font>
      <b/>
      <sz val="14"/>
      <color rgb="FF006100"/>
      <name val="Calibri"/>
      <family val="2"/>
      <scheme val="minor"/>
    </font>
    <font>
      <sz val="12"/>
      <name val="Calibri"/>
      <family val="2"/>
    </font>
    <font>
      <sz val="12"/>
      <color theme="1"/>
      <name val="Calibri"/>
      <family val="2"/>
    </font>
    <font>
      <b/>
      <sz val="16"/>
      <color rgb="FFFF0000"/>
      <name val="Calibri"/>
      <family val="2"/>
      <scheme val="minor"/>
    </font>
    <font>
      <sz val="12"/>
      <name val="Calibri"/>
      <family val="2"/>
      <scheme val="minor"/>
    </font>
    <font>
      <b/>
      <sz val="14"/>
      <color rgb="FF000000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EB9C"/>
      </patternFill>
    </fill>
    <fill>
      <patternFill patternType="solid">
        <fgColor theme="0"/>
        <bgColor indexed="64"/>
      </patternFill>
    </fill>
    <fill>
      <patternFill patternType="solid">
        <fgColor rgb="FFD2E6C4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CCCC"/>
        <bgColor indexed="64"/>
      </patternFill>
    </fill>
    <fill>
      <patternFill patternType="solid">
        <fgColor theme="7" tint="0.79998168889431442"/>
        <bgColor indexed="64"/>
      </patternFill>
    </fill>
  </fills>
  <borders count="2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 style="medium">
        <color auto="1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164" fontId="1" fillId="0" borderId="0" applyFont="0" applyFill="0" applyBorder="0" applyAlignment="0" applyProtection="0"/>
    <xf numFmtId="0" fontId="3" fillId="0" borderId="0" applyNumberFormat="0" applyFill="0" applyBorder="0" applyAlignment="0" applyProtection="0"/>
    <xf numFmtId="0" fontId="14" fillId="2" borderId="0" applyNumberFormat="0" applyBorder="0" applyAlignment="0" applyProtection="0"/>
    <xf numFmtId="0" fontId="15" fillId="3" borderId="0" applyNumberFormat="0" applyBorder="0" applyAlignment="0" applyProtection="0"/>
  </cellStyleXfs>
  <cellXfs count="266">
    <xf numFmtId="0" fontId="0" fillId="0" borderId="0" xfId="0"/>
    <xf numFmtId="0" fontId="0" fillId="0" borderId="0" xfId="0" applyAlignment="1">
      <alignment wrapText="1"/>
    </xf>
    <xf numFmtId="0" fontId="4" fillId="0" borderId="0" xfId="0" applyFont="1" applyAlignment="1" applyProtection="1">
      <alignment wrapText="1"/>
      <protection locked="0"/>
    </xf>
    <xf numFmtId="164" fontId="0" fillId="0" borderId="0" xfId="1" applyFont="1"/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164" fontId="20" fillId="0" borderId="0" xfId="1" applyFont="1" applyFill="1" applyBorder="1" applyAlignment="1" applyProtection="1">
      <alignment horizontal="center" vertical="center" wrapText="1"/>
      <protection locked="0"/>
    </xf>
    <xf numFmtId="164" fontId="20" fillId="0" borderId="0" xfId="1" applyFont="1" applyAlignment="1" applyProtection="1">
      <alignment horizontal="center" vertical="center" wrapText="1"/>
      <protection locked="0"/>
    </xf>
    <xf numFmtId="0" fontId="20" fillId="0" borderId="0" xfId="0" applyFont="1" applyAlignment="1" applyProtection="1">
      <alignment horizontal="center" vertical="center" wrapText="1"/>
      <protection locked="0"/>
    </xf>
    <xf numFmtId="164" fontId="0" fillId="0" borderId="0" xfId="1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64" fontId="0" fillId="0" borderId="0" xfId="1" applyFont="1" applyAlignment="1">
      <alignment horizontal="left" wrapText="1"/>
    </xf>
    <xf numFmtId="0" fontId="8" fillId="0" borderId="0" xfId="0" applyFont="1" applyAlignment="1" applyProtection="1">
      <alignment wrapText="1"/>
      <protection locked="0"/>
    </xf>
    <xf numFmtId="0" fontId="21" fillId="0" borderId="0" xfId="0" applyFont="1" applyAlignment="1">
      <alignment horizontal="center"/>
    </xf>
    <xf numFmtId="1" fontId="22" fillId="0" borderId="0" xfId="0" applyNumberFormat="1" applyFont="1" applyAlignment="1" applyProtection="1">
      <alignment horizontal="center" vertical="center"/>
      <protection locked="0"/>
    </xf>
    <xf numFmtId="0" fontId="23" fillId="0" borderId="0" xfId="0" applyFont="1" applyAlignment="1" applyProtection="1">
      <alignment horizontal="center" vertical="center"/>
      <protection locked="0"/>
    </xf>
    <xf numFmtId="0" fontId="0" fillId="0" borderId="0" xfId="0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164" fontId="24" fillId="4" borderId="0" xfId="0" applyNumberFormat="1" applyFont="1" applyFill="1" applyAlignment="1">
      <alignment vertical="center"/>
    </xf>
    <xf numFmtId="0" fontId="27" fillId="6" borderId="9" xfId="0" applyFont="1" applyFill="1" applyBorder="1" applyAlignment="1">
      <alignment horizontal="left" wrapText="1"/>
    </xf>
    <xf numFmtId="0" fontId="27" fillId="6" borderId="12" xfId="0" applyFont="1" applyFill="1" applyBorder="1" applyAlignment="1">
      <alignment horizontal="left" vertical="center" indent="1"/>
    </xf>
    <xf numFmtId="164" fontId="27" fillId="6" borderId="12" xfId="1" applyFont="1" applyFill="1" applyBorder="1" applyAlignment="1">
      <alignment horizontal="left" vertical="center"/>
    </xf>
    <xf numFmtId="0" fontId="27" fillId="6" borderId="12" xfId="0" applyFont="1" applyFill="1" applyBorder="1"/>
    <xf numFmtId="167" fontId="0" fillId="0" borderId="0" xfId="1" applyNumberFormat="1" applyFont="1"/>
    <xf numFmtId="167" fontId="24" fillId="4" borderId="0" xfId="0" applyNumberFormat="1" applyFont="1" applyFill="1" applyAlignment="1">
      <alignment vertical="center"/>
    </xf>
    <xf numFmtId="1" fontId="19" fillId="6" borderId="7" xfId="3" applyNumberFormat="1" applyFont="1" applyFill="1" applyBorder="1" applyAlignment="1" applyProtection="1">
      <alignment horizontal="center" vertical="center"/>
      <protection locked="0"/>
    </xf>
    <xf numFmtId="0" fontId="19" fillId="6" borderId="0" xfId="3" applyFont="1" applyFill="1" applyBorder="1" applyAlignment="1"/>
    <xf numFmtId="0" fontId="19" fillId="6" borderId="7" xfId="3" applyFont="1" applyFill="1" applyBorder="1" applyAlignment="1">
      <alignment horizontal="left" wrapText="1"/>
    </xf>
    <xf numFmtId="0" fontId="0" fillId="0" borderId="0" xfId="0" applyAlignment="1" applyProtection="1">
      <alignment horizontal="center" vertical="center"/>
      <protection locked="0"/>
    </xf>
    <xf numFmtId="1" fontId="0" fillId="0" borderId="1" xfId="0" applyNumberFormat="1" applyBorder="1" applyAlignment="1">
      <alignment horizontal="center" vertical="center" wrapText="1"/>
    </xf>
    <xf numFmtId="0" fontId="11" fillId="0" borderId="0" xfId="0" applyFont="1"/>
    <xf numFmtId="0" fontId="12" fillId="0" borderId="0" xfId="0" applyFont="1" applyAlignment="1">
      <alignment horizontal="center" vertical="center"/>
    </xf>
    <xf numFmtId="0" fontId="17" fillId="0" borderId="0" xfId="0" quotePrefix="1" applyFont="1" applyAlignment="1">
      <alignment horizontal="right"/>
    </xf>
    <xf numFmtId="0" fontId="10" fillId="0" borderId="0" xfId="0" applyFont="1" applyAlignment="1">
      <alignment horizontal="center"/>
    </xf>
    <xf numFmtId="164" fontId="1" fillId="0" borderId="1" xfId="1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27" fillId="7" borderId="1" xfId="4" applyFont="1" applyFill="1" applyBorder="1" applyAlignment="1" applyProtection="1">
      <alignment horizontal="center" vertical="center" wrapText="1"/>
      <protection locked="0"/>
    </xf>
    <xf numFmtId="1" fontId="27" fillId="7" borderId="1" xfId="4" applyNumberFormat="1" applyFont="1" applyFill="1" applyBorder="1" applyAlignment="1" applyProtection="1">
      <alignment horizontal="center" vertical="center" wrapText="1"/>
      <protection locked="0"/>
    </xf>
    <xf numFmtId="166" fontId="27" fillId="7" borderId="1" xfId="4" applyNumberFormat="1" applyFont="1" applyFill="1" applyBorder="1" applyAlignment="1" applyProtection="1">
      <alignment horizontal="center" vertical="center" wrapText="1"/>
      <protection locked="0"/>
    </xf>
    <xf numFmtId="0" fontId="27" fillId="9" borderId="1" xfId="4" applyFont="1" applyFill="1" applyBorder="1" applyAlignment="1">
      <alignment horizontal="center" vertical="center" wrapText="1"/>
    </xf>
    <xf numFmtId="0" fontId="27" fillId="6" borderId="11" xfId="4" applyFont="1" applyFill="1" applyBorder="1" applyAlignment="1" applyProtection="1">
      <alignment horizontal="center" vertical="center" wrapText="1"/>
      <protection locked="0"/>
    </xf>
    <xf numFmtId="9" fontId="27" fillId="6" borderId="11" xfId="4" applyNumberFormat="1" applyFont="1" applyFill="1" applyBorder="1" applyAlignment="1" applyProtection="1">
      <alignment horizontal="center" vertical="center" wrapText="1"/>
      <protection locked="0"/>
    </xf>
    <xf numFmtId="0" fontId="27" fillId="6" borderId="14" xfId="4" applyFont="1" applyFill="1" applyBorder="1" applyAlignment="1" applyProtection="1">
      <alignment horizontal="center" vertical="center" wrapText="1"/>
      <protection locked="0"/>
    </xf>
    <xf numFmtId="167" fontId="27" fillId="6" borderId="11" xfId="1" applyNumberFormat="1" applyFont="1" applyFill="1" applyBorder="1" applyAlignment="1" applyProtection="1">
      <alignment horizontal="center" vertical="center" wrapText="1"/>
      <protection locked="0"/>
    </xf>
    <xf numFmtId="1" fontId="27" fillId="6" borderId="11" xfId="4" applyNumberFormat="1" applyFont="1" applyFill="1" applyBorder="1" applyAlignment="1" applyProtection="1">
      <alignment horizontal="center" vertical="center" wrapText="1"/>
      <protection locked="0"/>
    </xf>
    <xf numFmtId="0" fontId="11" fillId="0" borderId="0" xfId="0" applyFont="1" applyAlignment="1">
      <alignment wrapText="1"/>
    </xf>
    <xf numFmtId="0" fontId="25" fillId="0" borderId="0" xfId="2" applyFont="1" applyFill="1"/>
    <xf numFmtId="0" fontId="13" fillId="0" borderId="0" xfId="0" applyFont="1" applyAlignment="1">
      <alignment horizontal="center" vertical="center"/>
    </xf>
    <xf numFmtId="0" fontId="25" fillId="0" borderId="0" xfId="0" quotePrefix="1" applyFont="1" applyAlignment="1">
      <alignment horizontal="right"/>
    </xf>
    <xf numFmtId="1" fontId="9" fillId="0" borderId="0" xfId="0" applyNumberFormat="1" applyFont="1" applyAlignment="1" applyProtection="1">
      <alignment horizontal="left" wrapText="1"/>
      <protection locked="0"/>
    </xf>
    <xf numFmtId="164" fontId="24" fillId="4" borderId="0" xfId="1" applyFont="1" applyFill="1" applyAlignment="1">
      <alignment vertical="center"/>
    </xf>
    <xf numFmtId="164" fontId="19" fillId="6" borderId="8" xfId="1" applyFont="1" applyFill="1" applyBorder="1" applyAlignment="1">
      <alignment vertical="center"/>
    </xf>
    <xf numFmtId="164" fontId="27" fillId="6" borderId="10" xfId="1" applyFont="1" applyFill="1" applyBorder="1"/>
    <xf numFmtId="164" fontId="27" fillId="6" borderId="11" xfId="1" applyFont="1" applyFill="1" applyBorder="1" applyAlignment="1" applyProtection="1">
      <alignment horizontal="center" vertical="center" wrapText="1"/>
      <protection locked="0"/>
    </xf>
    <xf numFmtId="164" fontId="0" fillId="0" borderId="0" xfId="1" applyFont="1" applyAlignment="1">
      <alignment horizontal="left"/>
    </xf>
    <xf numFmtId="0" fontId="4" fillId="0" borderId="1" xfId="0" applyFont="1" applyBorder="1" applyAlignment="1">
      <alignment horizontal="center" vertical="center" wrapText="1"/>
    </xf>
    <xf numFmtId="164" fontId="0" fillId="0" borderId="1" xfId="1" applyFont="1" applyFill="1" applyBorder="1" applyAlignment="1">
      <alignment horizontal="center" vertical="center" wrapText="1"/>
    </xf>
    <xf numFmtId="0" fontId="28" fillId="0" borderId="1" xfId="0" applyFont="1" applyBorder="1" applyAlignment="1">
      <alignment horizontal="center" vertical="center" wrapText="1"/>
    </xf>
    <xf numFmtId="164" fontId="0" fillId="0" borderId="0" xfId="1" applyFont="1" applyBorder="1" applyAlignment="1">
      <alignment vertical="center" wrapText="1"/>
    </xf>
    <xf numFmtId="0" fontId="2" fillId="0" borderId="0" xfId="0" applyFont="1" applyAlignment="1">
      <alignment wrapText="1"/>
    </xf>
    <xf numFmtId="164" fontId="2" fillId="0" borderId="0" xfId="1" applyFont="1" applyFill="1" applyBorder="1" applyAlignment="1">
      <alignment vertical="center" wrapText="1"/>
    </xf>
    <xf numFmtId="2" fontId="0" fillId="0" borderId="0" xfId="1" applyNumberFormat="1" applyFont="1" applyFill="1" applyBorder="1" applyAlignment="1">
      <alignment vertical="center" wrapText="1"/>
    </xf>
    <xf numFmtId="164" fontId="0" fillId="0" borderId="0" xfId="1" applyFont="1" applyFill="1" applyBorder="1" applyAlignment="1">
      <alignment vertical="center" wrapText="1"/>
    </xf>
    <xf numFmtId="0" fontId="29" fillId="0" borderId="1" xfId="0" applyFont="1" applyBorder="1" applyAlignment="1">
      <alignment horizontal="center" vertical="center"/>
    </xf>
    <xf numFmtId="0" fontId="29" fillId="0" borderId="1" xfId="0" applyFont="1" applyBorder="1" applyAlignment="1">
      <alignment horizontal="center" vertical="center" wrapText="1"/>
    </xf>
    <xf numFmtId="1" fontId="25" fillId="0" borderId="0" xfId="0" applyNumberFormat="1" applyFont="1" applyAlignment="1">
      <alignment horizontal="right"/>
    </xf>
    <xf numFmtId="165" fontId="25" fillId="8" borderId="15" xfId="0" applyNumberFormat="1" applyFont="1" applyFill="1" applyBorder="1"/>
    <xf numFmtId="0" fontId="27" fillId="7" borderId="11" xfId="4" applyFont="1" applyFill="1" applyBorder="1" applyAlignment="1">
      <alignment horizontal="center" vertical="center" wrapText="1"/>
    </xf>
    <xf numFmtId="9" fontId="27" fillId="7" borderId="1" xfId="4" applyNumberFormat="1" applyFont="1" applyFill="1" applyBorder="1" applyAlignment="1" applyProtection="1">
      <alignment horizontal="center" vertical="center" wrapText="1"/>
      <protection locked="0"/>
    </xf>
    <xf numFmtId="0" fontId="27" fillId="7" borderId="2" xfId="4" applyFont="1" applyFill="1" applyBorder="1" applyAlignment="1" applyProtection="1">
      <alignment horizontal="center" vertical="center" wrapText="1"/>
      <protection locked="0"/>
    </xf>
    <xf numFmtId="0" fontId="27" fillId="9" borderId="1" xfId="4" applyFont="1" applyFill="1" applyBorder="1" applyAlignment="1" applyProtection="1">
      <alignment horizontal="center" vertical="center" wrapText="1"/>
      <protection locked="0"/>
    </xf>
    <xf numFmtId="0" fontId="27" fillId="9" borderId="3" xfId="4" applyFont="1" applyFill="1" applyBorder="1" applyAlignment="1" applyProtection="1">
      <alignment horizontal="center" vertical="center" wrapText="1"/>
      <protection locked="0"/>
    </xf>
    <xf numFmtId="0" fontId="1" fillId="0" borderId="0" xfId="0" applyFont="1"/>
    <xf numFmtId="1" fontId="1" fillId="0" borderId="1" xfId="2" applyNumberFormat="1" applyFont="1" applyBorder="1" applyAlignment="1">
      <alignment horizontal="center" vertical="center" wrapText="1"/>
    </xf>
    <xf numFmtId="1" fontId="1" fillId="0" borderId="1" xfId="2" applyNumberFormat="1" applyFont="1" applyFill="1" applyBorder="1" applyAlignment="1">
      <alignment horizontal="center" vertical="center" wrapText="1"/>
    </xf>
    <xf numFmtId="1" fontId="0" fillId="0" borderId="1" xfId="0" applyNumberFormat="1" applyBorder="1" applyAlignment="1" applyProtection="1">
      <alignment horizontal="center" vertical="center" wrapText="1"/>
      <protection locked="0"/>
    </xf>
    <xf numFmtId="1" fontId="0" fillId="0" borderId="1" xfId="0" applyNumberFormat="1" applyBorder="1" applyAlignment="1">
      <alignment horizontal="center" vertical="center"/>
    </xf>
    <xf numFmtId="1" fontId="0" fillId="0" borderId="4" xfId="0" applyNumberFormat="1" applyBorder="1" applyAlignment="1">
      <alignment horizontal="center" vertical="center"/>
    </xf>
    <xf numFmtId="1" fontId="34" fillId="0" borderId="1" xfId="0" applyNumberFormat="1" applyFont="1" applyBorder="1" applyAlignment="1" applyProtection="1">
      <alignment horizontal="center" vertical="center"/>
      <protection locked="0"/>
    </xf>
    <xf numFmtId="1" fontId="0" fillId="0" borderId="17" xfId="0" applyNumberFormat="1" applyBorder="1" applyAlignment="1">
      <alignment horizontal="center" vertical="center"/>
    </xf>
    <xf numFmtId="0" fontId="32" fillId="0" borderId="4" xfId="0" applyFont="1" applyBorder="1" applyAlignment="1" applyProtection="1">
      <alignment horizontal="center" vertical="center"/>
      <protection locked="0"/>
    </xf>
    <xf numFmtId="0" fontId="32" fillId="0" borderId="1" xfId="0" applyFont="1" applyBorder="1" applyAlignment="1" applyProtection="1">
      <alignment horizontal="center" vertical="center" wrapText="1"/>
      <protection locked="0"/>
    </xf>
    <xf numFmtId="1" fontId="34" fillId="0" borderId="1" xfId="0" applyNumberFormat="1" applyFont="1" applyBorder="1" applyAlignment="1" applyProtection="1">
      <alignment horizontal="center" vertical="center" wrapText="1"/>
      <protection locked="0"/>
    </xf>
    <xf numFmtId="0" fontId="1" fillId="0" borderId="0" xfId="0" applyFont="1" applyAlignment="1">
      <alignment wrapText="1"/>
    </xf>
    <xf numFmtId="1" fontId="1" fillId="0" borderId="1" xfId="2" applyNumberFormat="1" applyFont="1" applyBorder="1" applyAlignment="1">
      <alignment horizontal="left" vertical="center" wrapText="1"/>
    </xf>
    <xf numFmtId="164" fontId="1" fillId="0" borderId="1" xfId="1" applyFont="1" applyBorder="1" applyAlignment="1">
      <alignment horizontal="center" vertical="center" wrapText="1"/>
    </xf>
    <xf numFmtId="164" fontId="0" fillId="0" borderId="1" xfId="1" applyFont="1" applyFill="1" applyBorder="1" applyAlignment="1">
      <alignment horizontal="center" vertical="center"/>
    </xf>
    <xf numFmtId="0" fontId="19" fillId="0" borderId="0" xfId="3" applyFont="1" applyFill="1" applyBorder="1" applyAlignment="1"/>
    <xf numFmtId="0" fontId="27" fillId="0" borderId="0" xfId="2" applyFont="1" applyFill="1" applyBorder="1" applyAlignment="1"/>
    <xf numFmtId="0" fontId="19" fillId="0" borderId="0" xfId="3" applyFont="1" applyFill="1" applyBorder="1" applyAlignment="1">
      <alignment wrapText="1"/>
    </xf>
    <xf numFmtId="164" fontId="19" fillId="0" borderId="0" xfId="1" applyFont="1" applyFill="1" applyBorder="1"/>
    <xf numFmtId="0" fontId="19" fillId="0" borderId="0" xfId="3" applyFont="1" applyFill="1" applyBorder="1" applyAlignment="1">
      <alignment horizontal="left" wrapText="1"/>
    </xf>
    <xf numFmtId="0" fontId="27" fillId="0" borderId="0" xfId="0" applyFont="1" applyAlignment="1">
      <alignment horizontal="left" wrapText="1"/>
    </xf>
    <xf numFmtId="164" fontId="27" fillId="0" borderId="0" xfId="1" applyFont="1" applyFill="1" applyBorder="1" applyAlignment="1" applyProtection="1">
      <alignment horizontal="right"/>
      <protection locked="0"/>
    </xf>
    <xf numFmtId="167" fontId="0" fillId="0" borderId="0" xfId="1" applyNumberFormat="1" applyFont="1" applyFill="1" applyBorder="1"/>
    <xf numFmtId="164" fontId="0" fillId="0" borderId="0" xfId="1" applyFont="1" applyFill="1" applyBorder="1" applyAlignment="1">
      <alignment horizontal="left"/>
    </xf>
    <xf numFmtId="164" fontId="0" fillId="0" borderId="0" xfId="1" applyFont="1" applyFill="1" applyBorder="1"/>
    <xf numFmtId="0" fontId="0" fillId="6" borderId="7" xfId="0" applyFill="1" applyBorder="1" applyAlignment="1">
      <alignment horizontal="left"/>
    </xf>
    <xf numFmtId="167" fontId="0" fillId="6" borderId="0" xfId="1" applyNumberFormat="1" applyFont="1" applyFill="1" applyBorder="1"/>
    <xf numFmtId="164" fontId="0" fillId="6" borderId="0" xfId="1" applyFont="1" applyFill="1" applyBorder="1" applyAlignment="1">
      <alignment horizontal="left"/>
    </xf>
    <xf numFmtId="0" fontId="0" fillId="6" borderId="0" xfId="0" applyFill="1" applyAlignment="1">
      <alignment horizontal="left"/>
    </xf>
    <xf numFmtId="164" fontId="0" fillId="6" borderId="8" xfId="1" applyFont="1" applyFill="1" applyBorder="1"/>
    <xf numFmtId="0" fontId="19" fillId="6" borderId="0" xfId="3" applyFont="1" applyFill="1" applyBorder="1" applyAlignment="1">
      <alignment vertical="center"/>
    </xf>
    <xf numFmtId="0" fontId="0" fillId="6" borderId="0" xfId="0" applyFill="1"/>
    <xf numFmtId="1" fontId="0" fillId="0" borderId="1" xfId="0" applyNumberFormat="1" applyBorder="1" applyAlignment="1" applyProtection="1">
      <alignment horizontal="center" vertical="center"/>
      <protection locked="0"/>
    </xf>
    <xf numFmtId="1" fontId="34" fillId="0" borderId="4" xfId="0" applyNumberFormat="1" applyFont="1" applyBorder="1" applyAlignment="1" applyProtection="1">
      <alignment horizontal="center" vertical="center"/>
      <protection locked="0"/>
    </xf>
    <xf numFmtId="1" fontId="0" fillId="0" borderId="4" xfId="0" applyNumberFormat="1" applyBorder="1" applyAlignment="1" applyProtection="1">
      <alignment horizontal="center" vertical="center" wrapText="1"/>
      <protection locked="0"/>
    </xf>
    <xf numFmtId="0" fontId="4" fillId="0" borderId="1" xfId="0" applyFont="1" applyBorder="1" applyAlignment="1" applyProtection="1">
      <alignment horizontal="center" vertical="center" wrapText="1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16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left" vertical="center" wrapText="1"/>
    </xf>
    <xf numFmtId="1" fontId="0" fillId="0" borderId="11" xfId="0" applyNumberFormat="1" applyBorder="1" applyAlignment="1">
      <alignment horizontal="center" vertical="center" wrapText="1"/>
    </xf>
    <xf numFmtId="1" fontId="0" fillId="7" borderId="0" xfId="0" applyNumberFormat="1" applyFill="1" applyAlignment="1">
      <alignment horizontal="center" vertical="center"/>
    </xf>
    <xf numFmtId="0" fontId="18" fillId="7" borderId="0" xfId="0" applyFont="1" applyFill="1" applyAlignment="1">
      <alignment horizontal="center" vertical="center" wrapText="1"/>
    </xf>
    <xf numFmtId="0" fontId="0" fillId="0" borderId="1" xfId="1" applyNumberFormat="1" applyFont="1" applyBorder="1" applyAlignment="1">
      <alignment horizontal="center" vertical="center" wrapText="1"/>
    </xf>
    <xf numFmtId="1" fontId="0" fillId="0" borderId="1" xfId="1" applyNumberFormat="1" applyFont="1" applyBorder="1" applyAlignment="1">
      <alignment horizontal="center" vertical="center" wrapText="1"/>
    </xf>
    <xf numFmtId="0" fontId="16" fillId="0" borderId="1" xfId="0" applyFont="1" applyBorder="1" applyAlignment="1">
      <alignment horizontal="left" vertical="center" wrapText="1"/>
    </xf>
    <xf numFmtId="1" fontId="0" fillId="0" borderId="4" xfId="0" applyNumberFormat="1" applyBorder="1" applyAlignment="1">
      <alignment horizontal="center" vertical="center" wrapText="1"/>
    </xf>
    <xf numFmtId="1" fontId="0" fillId="7" borderId="19" xfId="0" applyNumberFormat="1" applyFill="1" applyBorder="1" applyAlignment="1">
      <alignment horizontal="center" vertical="center"/>
    </xf>
    <xf numFmtId="1" fontId="0" fillId="7" borderId="16" xfId="0" applyNumberFormat="1" applyFill="1" applyBorder="1" applyAlignment="1">
      <alignment horizontal="center" vertical="center"/>
    </xf>
    <xf numFmtId="0" fontId="31" fillId="0" borderId="0" xfId="0" applyFont="1" applyAlignment="1">
      <alignment horizontal="center" vertical="center"/>
    </xf>
    <xf numFmtId="0" fontId="0" fillId="0" borderId="4" xfId="0" applyBorder="1" applyAlignment="1">
      <alignment horizontal="center" vertical="center"/>
    </xf>
    <xf numFmtId="164" fontId="18" fillId="4" borderId="4" xfId="1" applyFont="1" applyFill="1" applyBorder="1" applyAlignment="1" applyProtection="1">
      <alignment horizontal="center" vertical="center"/>
    </xf>
    <xf numFmtId="0" fontId="35" fillId="0" borderId="1" xfId="0" applyFont="1" applyBorder="1" applyAlignment="1">
      <alignment horizontal="center" vertical="center"/>
    </xf>
    <xf numFmtId="1" fontId="31" fillId="0" borderId="0" xfId="0" applyNumberFormat="1" applyFont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64" fontId="18" fillId="4" borderId="16" xfId="1" applyFont="1" applyFill="1" applyBorder="1" applyAlignment="1" applyProtection="1">
      <alignment horizontal="center" vertical="center"/>
    </xf>
    <xf numFmtId="1" fontId="4" fillId="0" borderId="4" xfId="0" applyNumberFormat="1" applyFont="1" applyBorder="1" applyAlignment="1">
      <alignment horizontal="center" vertical="center"/>
    </xf>
    <xf numFmtId="165" fontId="0" fillId="0" borderId="4" xfId="0" applyNumberFormat="1" applyBorder="1" applyAlignment="1">
      <alignment horizontal="center" vertical="center"/>
    </xf>
    <xf numFmtId="0" fontId="31" fillId="0" borderId="1" xfId="0" applyFont="1" applyBorder="1" applyAlignment="1">
      <alignment horizontal="center" vertical="center" wrapText="1"/>
    </xf>
    <xf numFmtId="164" fontId="18" fillId="4" borderId="1" xfId="1" applyFont="1" applyFill="1" applyBorder="1" applyAlignment="1" applyProtection="1">
      <alignment horizontal="center" vertical="center" wrapText="1"/>
    </xf>
    <xf numFmtId="0" fontId="35" fillId="0" borderId="1" xfId="0" applyFont="1" applyBorder="1" applyAlignment="1">
      <alignment horizontal="center" vertical="center" wrapText="1"/>
    </xf>
    <xf numFmtId="1" fontId="31" fillId="0" borderId="1" xfId="0" applyNumberFormat="1" applyFont="1" applyBorder="1" applyAlignment="1">
      <alignment horizontal="center" vertical="center" wrapText="1"/>
    </xf>
    <xf numFmtId="49" fontId="0" fillId="0" borderId="1" xfId="0" applyNumberFormat="1" applyBorder="1" applyAlignment="1">
      <alignment horizontal="center" vertical="center" wrapText="1"/>
    </xf>
    <xf numFmtId="165" fontId="0" fillId="0" borderId="1" xfId="0" applyNumberFormat="1" applyBorder="1" applyAlignment="1">
      <alignment horizontal="center" vertical="center" wrapText="1"/>
    </xf>
    <xf numFmtId="1" fontId="4" fillId="0" borderId="1" xfId="0" applyNumberFormat="1" applyFont="1" applyBorder="1" applyAlignment="1">
      <alignment horizontal="center" vertical="center" wrapText="1"/>
    </xf>
    <xf numFmtId="0" fontId="18" fillId="0" borderId="1" xfId="0" applyFont="1" applyBorder="1" applyAlignment="1">
      <alignment horizontal="center" vertical="center" wrapText="1"/>
    </xf>
    <xf numFmtId="1" fontId="4" fillId="7" borderId="0" xfId="0" applyNumberFormat="1" applyFont="1" applyFill="1" applyAlignment="1">
      <alignment horizontal="center" vertical="center"/>
    </xf>
    <xf numFmtId="1" fontId="34" fillId="7" borderId="0" xfId="0" applyNumberFormat="1" applyFont="1" applyFill="1" applyAlignment="1">
      <alignment horizontal="center" vertical="center"/>
    </xf>
    <xf numFmtId="1" fontId="0" fillId="7" borderId="0" xfId="0" applyNumberFormat="1" applyFill="1" applyAlignment="1">
      <alignment horizontal="center" vertical="center" wrapText="1"/>
    </xf>
    <xf numFmtId="165" fontId="18" fillId="7" borderId="0" xfId="1" applyNumberFormat="1" applyFont="1" applyFill="1" applyBorder="1" applyAlignment="1" applyProtection="1">
      <alignment horizontal="center" vertical="center"/>
    </xf>
    <xf numFmtId="0" fontId="39" fillId="7" borderId="0" xfId="0" applyFont="1" applyFill="1" applyAlignment="1">
      <alignment horizontal="center" vertical="center" wrapText="1"/>
    </xf>
    <xf numFmtId="1" fontId="31" fillId="7" borderId="0" xfId="0" applyNumberFormat="1" applyFont="1" applyFill="1" applyAlignment="1">
      <alignment horizontal="center" vertical="center"/>
    </xf>
    <xf numFmtId="0" fontId="0" fillId="7" borderId="0" xfId="0" applyFill="1" applyAlignment="1">
      <alignment horizontal="center" vertical="center" wrapText="1"/>
    </xf>
    <xf numFmtId="164" fontId="18" fillId="7" borderId="0" xfId="1" applyFont="1" applyFill="1" applyBorder="1" applyAlignment="1" applyProtection="1">
      <alignment horizontal="center" vertical="center" wrapText="1"/>
    </xf>
    <xf numFmtId="164" fontId="18" fillId="7" borderId="0" xfId="1" applyFont="1" applyFill="1" applyBorder="1" applyAlignment="1" applyProtection="1">
      <alignment horizontal="center" vertical="center"/>
    </xf>
    <xf numFmtId="165" fontId="0" fillId="7" borderId="0" xfId="0" applyNumberFormat="1" applyFill="1" applyAlignment="1">
      <alignment horizontal="center" vertical="center" wrapText="1"/>
    </xf>
    <xf numFmtId="0" fontId="23" fillId="7" borderId="0" xfId="0" applyFont="1" applyFill="1" applyAlignment="1">
      <alignment horizontal="center" vertical="center"/>
    </xf>
    <xf numFmtId="0" fontId="40" fillId="7" borderId="0" xfId="0" applyFont="1" applyFill="1" applyAlignment="1">
      <alignment horizontal="center" vertical="center"/>
    </xf>
    <xf numFmtId="0" fontId="18" fillId="7" borderId="0" xfId="0" applyFont="1" applyFill="1" applyAlignment="1">
      <alignment horizontal="center" vertical="center"/>
    </xf>
    <xf numFmtId="164" fontId="0" fillId="0" borderId="1" xfId="1" applyFont="1" applyBorder="1" applyAlignment="1" applyProtection="1">
      <alignment horizontal="center" vertical="center"/>
    </xf>
    <xf numFmtId="165" fontId="18" fillId="4" borderId="1" xfId="1" applyNumberFormat="1" applyFont="1" applyFill="1" applyBorder="1" applyAlignment="1" applyProtection="1">
      <alignment horizontal="center" vertical="center"/>
    </xf>
    <xf numFmtId="164" fontId="0" fillId="0" borderId="1" xfId="1" applyFont="1" applyBorder="1" applyAlignment="1" applyProtection="1">
      <alignment horizontal="center" vertical="center" wrapText="1"/>
    </xf>
    <xf numFmtId="1" fontId="31" fillId="0" borderId="1" xfId="0" applyNumberFormat="1" applyFont="1" applyBorder="1" applyAlignment="1">
      <alignment horizontal="center" vertical="center"/>
    </xf>
    <xf numFmtId="0" fontId="37" fillId="0" borderId="1" xfId="0" applyFont="1" applyBorder="1" applyAlignment="1">
      <alignment horizontal="center" vertical="center" wrapText="1"/>
    </xf>
    <xf numFmtId="164" fontId="18" fillId="4" borderId="1" xfId="1" applyFont="1" applyFill="1" applyBorder="1" applyAlignment="1" applyProtection="1">
      <alignment horizontal="center" vertical="center"/>
    </xf>
    <xf numFmtId="0" fontId="38" fillId="0" borderId="1" xfId="0" applyFont="1" applyBorder="1" applyAlignment="1">
      <alignment horizontal="center" vertical="center" wrapText="1"/>
    </xf>
    <xf numFmtId="164" fontId="4" fillId="0" borderId="1" xfId="1" applyFont="1" applyBorder="1" applyAlignment="1" applyProtection="1">
      <alignment horizontal="center" vertical="center"/>
    </xf>
    <xf numFmtId="164" fontId="2" fillId="0" borderId="1" xfId="1" applyFont="1" applyBorder="1" applyAlignment="1" applyProtection="1">
      <alignment horizontal="center" vertical="center" wrapText="1"/>
    </xf>
    <xf numFmtId="164" fontId="0" fillId="0" borderId="4" xfId="1" applyFont="1" applyBorder="1" applyAlignment="1" applyProtection="1">
      <alignment horizontal="center" vertical="center"/>
    </xf>
    <xf numFmtId="165" fontId="18" fillId="4" borderId="4" xfId="1" applyNumberFormat="1" applyFont="1" applyFill="1" applyBorder="1" applyAlignment="1" applyProtection="1">
      <alignment horizontal="center" vertical="center"/>
    </xf>
    <xf numFmtId="164" fontId="0" fillId="0" borderId="4" xfId="1" applyFont="1" applyBorder="1" applyAlignment="1" applyProtection="1">
      <alignment horizontal="center" vertical="center" wrapText="1"/>
    </xf>
    <xf numFmtId="1" fontId="31" fillId="0" borderId="4" xfId="0" applyNumberFormat="1" applyFont="1" applyBorder="1" applyAlignment="1">
      <alignment horizontal="center" vertical="center"/>
    </xf>
    <xf numFmtId="0" fontId="0" fillId="0" borderId="4" xfId="0" applyBorder="1" applyAlignment="1">
      <alignment horizontal="center" vertical="center" wrapText="1"/>
    </xf>
    <xf numFmtId="0" fontId="37" fillId="0" borderId="4" xfId="0" applyFont="1" applyBorder="1" applyAlignment="1">
      <alignment horizontal="center" vertical="center" wrapText="1"/>
    </xf>
    <xf numFmtId="165" fontId="0" fillId="0" borderId="4" xfId="0" applyNumberFormat="1" applyBorder="1" applyAlignment="1">
      <alignment horizontal="center" vertical="center" wrapText="1"/>
    </xf>
    <xf numFmtId="164" fontId="4" fillId="7" borderId="16" xfId="1" applyFont="1" applyFill="1" applyBorder="1" applyAlignment="1" applyProtection="1">
      <alignment horizontal="center" vertical="center"/>
    </xf>
    <xf numFmtId="1" fontId="34" fillId="7" borderId="16" xfId="0" applyNumberFormat="1" applyFont="1" applyFill="1" applyBorder="1" applyAlignment="1">
      <alignment horizontal="center" vertical="center"/>
    </xf>
    <xf numFmtId="1" fontId="0" fillId="7" borderId="16" xfId="0" applyNumberFormat="1" applyFill="1" applyBorder="1" applyAlignment="1">
      <alignment horizontal="center" vertical="center" wrapText="1"/>
    </xf>
    <xf numFmtId="165" fontId="18" fillId="7" borderId="16" xfId="1" applyNumberFormat="1" applyFont="1" applyFill="1" applyBorder="1" applyAlignment="1" applyProtection="1">
      <alignment horizontal="center" vertical="center"/>
    </xf>
    <xf numFmtId="164" fontId="35" fillId="7" borderId="16" xfId="1" applyFont="1" applyFill="1" applyBorder="1" applyAlignment="1" applyProtection="1">
      <alignment horizontal="center" vertical="center"/>
    </xf>
    <xf numFmtId="1" fontId="31" fillId="7" borderId="16" xfId="0" applyNumberFormat="1" applyFont="1" applyFill="1" applyBorder="1" applyAlignment="1">
      <alignment horizontal="center" vertical="center"/>
    </xf>
    <xf numFmtId="0" fontId="0" fillId="7" borderId="16" xfId="0" applyFill="1" applyBorder="1" applyAlignment="1">
      <alignment horizontal="center" vertical="center" wrapText="1"/>
    </xf>
    <xf numFmtId="0" fontId="18" fillId="7" borderId="16" xfId="0" applyFont="1" applyFill="1" applyBorder="1" applyAlignment="1">
      <alignment horizontal="center" vertical="center" wrapText="1"/>
    </xf>
    <xf numFmtId="164" fontId="41" fillId="7" borderId="16" xfId="1" applyFont="1" applyFill="1" applyBorder="1" applyAlignment="1" applyProtection="1">
      <alignment horizontal="center" vertical="center" wrapText="1"/>
    </xf>
    <xf numFmtId="164" fontId="18" fillId="7" borderId="16" xfId="1" applyFont="1" applyFill="1" applyBorder="1" applyAlignment="1" applyProtection="1">
      <alignment horizontal="center" vertical="center"/>
    </xf>
    <xf numFmtId="165" fontId="0" fillId="7" borderId="16" xfId="0" applyNumberFormat="1" applyFill="1" applyBorder="1" applyAlignment="1">
      <alignment horizontal="center" vertical="center" wrapText="1"/>
    </xf>
    <xf numFmtId="164" fontId="4" fillId="7" borderId="19" xfId="1" applyFont="1" applyFill="1" applyBorder="1" applyAlignment="1" applyProtection="1">
      <alignment horizontal="center" vertical="center"/>
    </xf>
    <xf numFmtId="1" fontId="34" fillId="7" borderId="19" xfId="0" applyNumberFormat="1" applyFont="1" applyFill="1" applyBorder="1" applyAlignment="1">
      <alignment horizontal="center" vertical="center"/>
    </xf>
    <xf numFmtId="1" fontId="0" fillId="7" borderId="19" xfId="0" applyNumberFormat="1" applyFill="1" applyBorder="1" applyAlignment="1">
      <alignment horizontal="center" vertical="center" wrapText="1"/>
    </xf>
    <xf numFmtId="165" fontId="18" fillId="7" borderId="19" xfId="1" applyNumberFormat="1" applyFont="1" applyFill="1" applyBorder="1" applyAlignment="1" applyProtection="1">
      <alignment horizontal="center" vertical="center"/>
    </xf>
    <xf numFmtId="164" fontId="35" fillId="7" borderId="19" xfId="1" applyFont="1" applyFill="1" applyBorder="1" applyAlignment="1" applyProtection="1">
      <alignment horizontal="center" vertical="center"/>
    </xf>
    <xf numFmtId="1" fontId="31" fillId="7" borderId="19" xfId="0" applyNumberFormat="1" applyFont="1" applyFill="1" applyBorder="1" applyAlignment="1">
      <alignment horizontal="center" vertical="center"/>
    </xf>
    <xf numFmtId="0" fontId="0" fillId="7" borderId="19" xfId="0" applyFill="1" applyBorder="1" applyAlignment="1">
      <alignment horizontal="center" vertical="center" wrapText="1"/>
    </xf>
    <xf numFmtId="0" fontId="18" fillId="7" borderId="19" xfId="0" applyFont="1" applyFill="1" applyBorder="1" applyAlignment="1">
      <alignment horizontal="center" vertical="center" wrapText="1"/>
    </xf>
    <xf numFmtId="164" fontId="0" fillId="7" borderId="19" xfId="1" applyFont="1" applyFill="1" applyBorder="1" applyAlignment="1" applyProtection="1">
      <alignment wrapText="1"/>
    </xf>
    <xf numFmtId="164" fontId="18" fillId="7" borderId="19" xfId="1" applyFont="1" applyFill="1" applyBorder="1" applyAlignment="1" applyProtection="1">
      <alignment horizontal="center" vertical="center"/>
    </xf>
    <xf numFmtId="165" fontId="0" fillId="7" borderId="19" xfId="0" applyNumberFormat="1" applyFill="1" applyBorder="1" applyAlignment="1">
      <alignment horizontal="center" vertical="center" wrapText="1"/>
    </xf>
    <xf numFmtId="165" fontId="18" fillId="4" borderId="11" xfId="1" applyNumberFormat="1" applyFont="1" applyFill="1" applyBorder="1" applyAlignment="1" applyProtection="1">
      <alignment horizontal="center" vertical="center"/>
    </xf>
    <xf numFmtId="164" fontId="0" fillId="0" borderId="11" xfId="1" applyFont="1" applyBorder="1" applyAlignment="1" applyProtection="1">
      <alignment horizontal="center" vertical="center"/>
    </xf>
    <xf numFmtId="1" fontId="31" fillId="0" borderId="11" xfId="0" applyNumberFormat="1" applyFont="1" applyBorder="1" applyAlignment="1">
      <alignment horizontal="center" vertical="center"/>
    </xf>
    <xf numFmtId="0" fontId="0" fillId="0" borderId="11" xfId="0" applyBorder="1" applyAlignment="1">
      <alignment horizontal="center" vertical="center" wrapText="1"/>
    </xf>
    <xf numFmtId="0" fontId="38" fillId="0" borderId="11" xfId="0" applyFont="1" applyBorder="1" applyAlignment="1">
      <alignment horizontal="center" vertical="center" wrapText="1"/>
    </xf>
    <xf numFmtId="0" fontId="0" fillId="0" borderId="11" xfId="0" applyBorder="1" applyAlignment="1">
      <alignment horizontal="left" vertical="center" wrapText="1"/>
    </xf>
    <xf numFmtId="164" fontId="18" fillId="0" borderId="11" xfId="1" applyFont="1" applyFill="1" applyBorder="1" applyAlignment="1" applyProtection="1">
      <alignment horizontal="center" vertical="center"/>
    </xf>
    <xf numFmtId="164" fontId="18" fillId="4" borderId="11" xfId="1" applyFont="1" applyFill="1" applyBorder="1" applyAlignment="1" applyProtection="1">
      <alignment horizontal="center" vertical="center"/>
    </xf>
    <xf numFmtId="165" fontId="0" fillId="0" borderId="11" xfId="0" applyNumberFormat="1" applyBorder="1" applyAlignment="1">
      <alignment horizontal="center" vertical="center" wrapText="1"/>
    </xf>
    <xf numFmtId="164" fontId="18" fillId="0" borderId="1" xfId="1" applyFont="1" applyFill="1" applyBorder="1" applyAlignment="1" applyProtection="1">
      <alignment horizontal="center" vertical="center"/>
    </xf>
    <xf numFmtId="1" fontId="4" fillId="0" borderId="1" xfId="0" applyNumberFormat="1" applyFont="1" applyBorder="1" applyAlignment="1">
      <alignment horizontal="center" vertical="center"/>
    </xf>
    <xf numFmtId="164" fontId="4" fillId="0" borderId="1" xfId="1" applyFont="1" applyFill="1" applyBorder="1" applyAlignment="1" applyProtection="1">
      <alignment horizontal="center" vertical="center"/>
    </xf>
    <xf numFmtId="0" fontId="16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  <xf numFmtId="165" fontId="18" fillId="0" borderId="1" xfId="1" applyNumberFormat="1" applyFont="1" applyFill="1" applyBorder="1" applyAlignment="1" applyProtection="1">
      <alignment horizontal="center" vertical="center"/>
    </xf>
    <xf numFmtId="164" fontId="18" fillId="0" borderId="1" xfId="1" applyFont="1" applyFill="1" applyBorder="1" applyAlignment="1" applyProtection="1">
      <alignment horizontal="center" vertical="center" wrapText="1"/>
    </xf>
    <xf numFmtId="164" fontId="18" fillId="4" borderId="18" xfId="1" applyFont="1" applyFill="1" applyBorder="1" applyAlignment="1" applyProtection="1">
      <alignment horizontal="center" vertical="center"/>
    </xf>
    <xf numFmtId="164" fontId="4" fillId="4" borderId="1" xfId="1" applyFont="1" applyFill="1" applyBorder="1" applyAlignment="1" applyProtection="1">
      <alignment horizontal="center" vertical="center"/>
    </xf>
    <xf numFmtId="0" fontId="30" fillId="0" borderId="1" xfId="0" applyFont="1" applyBorder="1" applyAlignment="1">
      <alignment horizontal="center" vertical="center" wrapText="1"/>
    </xf>
    <xf numFmtId="1" fontId="4" fillId="0" borderId="4" xfId="0" applyNumberFormat="1" applyFont="1" applyBorder="1" applyAlignment="1">
      <alignment horizontal="center" vertical="center" wrapText="1"/>
    </xf>
    <xf numFmtId="0" fontId="30" fillId="0" borderId="4" xfId="0" applyFont="1" applyBorder="1" applyAlignment="1">
      <alignment horizontal="center" vertical="center"/>
    </xf>
    <xf numFmtId="0" fontId="18" fillId="0" borderId="4" xfId="0" applyFont="1" applyBorder="1" applyAlignment="1">
      <alignment horizontal="center" vertical="center" wrapText="1"/>
    </xf>
    <xf numFmtId="0" fontId="25" fillId="0" borderId="0" xfId="2" applyFont="1" applyFill="1" applyProtection="1"/>
    <xf numFmtId="1" fontId="25" fillId="0" borderId="0" xfId="0" applyNumberFormat="1" applyFont="1"/>
    <xf numFmtId="0" fontId="27" fillId="7" borderId="1" xfId="4" applyFont="1" applyFill="1" applyBorder="1" applyAlignment="1" applyProtection="1">
      <alignment horizontal="center" vertical="center" wrapText="1"/>
    </xf>
    <xf numFmtId="166" fontId="27" fillId="7" borderId="1" xfId="4" applyNumberFormat="1" applyFont="1" applyFill="1" applyBorder="1" applyAlignment="1" applyProtection="1">
      <alignment horizontal="center" vertical="center" wrapText="1"/>
    </xf>
    <xf numFmtId="0" fontId="27" fillId="9" borderId="1" xfId="4" applyFont="1" applyFill="1" applyBorder="1" applyAlignment="1" applyProtection="1">
      <alignment horizontal="center" vertical="center" wrapText="1"/>
    </xf>
    <xf numFmtId="0" fontId="27" fillId="9" borderId="3" xfId="4" applyFont="1" applyFill="1" applyBorder="1" applyAlignment="1" applyProtection="1">
      <alignment horizontal="center" vertical="center" wrapText="1"/>
    </xf>
    <xf numFmtId="9" fontId="27" fillId="7" borderId="1" xfId="4" applyNumberFormat="1" applyFont="1" applyFill="1" applyBorder="1" applyAlignment="1" applyProtection="1">
      <alignment horizontal="center" vertical="center" wrapText="1"/>
    </xf>
    <xf numFmtId="0" fontId="27" fillId="7" borderId="2" xfId="4" applyFont="1" applyFill="1" applyBorder="1" applyAlignment="1" applyProtection="1">
      <alignment horizontal="center" vertical="center" wrapText="1"/>
    </xf>
    <xf numFmtId="1" fontId="27" fillId="7" borderId="1" xfId="4" applyNumberFormat="1" applyFont="1" applyFill="1" applyBorder="1" applyAlignment="1" applyProtection="1">
      <alignment horizontal="center" vertical="center" wrapText="1"/>
    </xf>
    <xf numFmtId="166" fontId="4" fillId="0" borderId="1" xfId="1" applyNumberFormat="1" applyFont="1" applyFill="1" applyBorder="1" applyAlignment="1" applyProtection="1">
      <alignment horizontal="center" vertical="center"/>
    </xf>
    <xf numFmtId="49" fontId="28" fillId="0" borderId="1" xfId="0" applyNumberFormat="1" applyFont="1" applyBorder="1" applyAlignment="1">
      <alignment horizontal="center" vertical="center"/>
    </xf>
    <xf numFmtId="1" fontId="28" fillId="0" borderId="1" xfId="0" applyNumberFormat="1" applyFont="1" applyBorder="1" applyAlignment="1">
      <alignment horizontal="center" vertical="center" shrinkToFit="1"/>
    </xf>
    <xf numFmtId="1" fontId="28" fillId="0" borderId="1" xfId="0" applyNumberFormat="1" applyFont="1" applyBorder="1" applyAlignment="1">
      <alignment horizontal="center" vertical="center"/>
    </xf>
    <xf numFmtId="164" fontId="16" fillId="0" borderId="1" xfId="1" applyFont="1" applyFill="1" applyBorder="1" applyAlignment="1" applyProtection="1">
      <alignment horizontal="center" vertical="center" wrapText="1"/>
    </xf>
    <xf numFmtId="164" fontId="0" fillId="0" borderId="1" xfId="1" applyFont="1" applyFill="1" applyBorder="1" applyAlignment="1" applyProtection="1">
      <alignment horizontal="center" vertical="center"/>
    </xf>
    <xf numFmtId="164" fontId="4" fillId="0" borderId="1" xfId="1" applyFont="1" applyFill="1" applyBorder="1" applyAlignment="1" applyProtection="1">
      <alignment horizontal="center" vertical="center" wrapText="1"/>
    </xf>
    <xf numFmtId="0" fontId="4" fillId="0" borderId="4" xfId="0" applyFont="1" applyBorder="1" applyAlignment="1">
      <alignment horizontal="center" vertical="center"/>
    </xf>
    <xf numFmtId="166" fontId="4" fillId="0" borderId="4" xfId="1" applyNumberFormat="1" applyFont="1" applyFill="1" applyBorder="1" applyAlignment="1" applyProtection="1">
      <alignment horizontal="center" vertical="center"/>
    </xf>
    <xf numFmtId="164" fontId="16" fillId="0" borderId="4" xfId="1" applyFont="1" applyFill="1" applyBorder="1" applyAlignment="1" applyProtection="1">
      <alignment horizontal="center" vertical="center"/>
    </xf>
    <xf numFmtId="164" fontId="4" fillId="0" borderId="4" xfId="1" applyFont="1" applyFill="1" applyBorder="1" applyAlignment="1" applyProtection="1">
      <alignment horizontal="center" vertical="center"/>
    </xf>
    <xf numFmtId="0" fontId="0" fillId="4" borderId="1" xfId="0" applyFill="1" applyBorder="1" applyAlignment="1">
      <alignment horizontal="center" vertical="center"/>
    </xf>
    <xf numFmtId="164" fontId="0" fillId="4" borderId="1" xfId="1" applyFont="1" applyFill="1" applyBorder="1" applyAlignment="1" applyProtection="1">
      <alignment horizontal="center" vertical="center"/>
    </xf>
    <xf numFmtId="0" fontId="0" fillId="4" borderId="1" xfId="0" applyFill="1" applyBorder="1"/>
    <xf numFmtId="0" fontId="16" fillId="0" borderId="4" xfId="0" applyFont="1" applyBorder="1" applyAlignment="1">
      <alignment horizontal="center" vertical="center" wrapText="1"/>
    </xf>
    <xf numFmtId="0" fontId="0" fillId="0" borderId="1" xfId="0" applyBorder="1"/>
    <xf numFmtId="0" fontId="34" fillId="0" borderId="1" xfId="0" applyFont="1" applyBorder="1" applyAlignment="1" applyProtection="1">
      <alignment horizontal="center" vertical="center"/>
      <protection locked="0"/>
    </xf>
    <xf numFmtId="0" fontId="19" fillId="0" borderId="0" xfId="3" applyFont="1" applyFill="1" applyBorder="1" applyAlignment="1">
      <alignment horizontal="left" vertical="center"/>
    </xf>
    <xf numFmtId="0" fontId="17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164" fontId="20" fillId="6" borderId="13" xfId="1" applyFont="1" applyFill="1" applyBorder="1" applyAlignment="1" applyProtection="1">
      <alignment horizontal="center" vertical="center" wrapText="1"/>
    </xf>
    <xf numFmtId="164" fontId="20" fillId="6" borderId="6" xfId="1" applyFont="1" applyFill="1" applyBorder="1" applyAlignment="1" applyProtection="1">
      <alignment horizontal="center" vertical="center" wrapText="1"/>
    </xf>
    <xf numFmtId="164" fontId="20" fillId="6" borderId="12" xfId="1" applyFont="1" applyFill="1" applyBorder="1" applyAlignment="1" applyProtection="1">
      <alignment horizontal="center" vertical="center" wrapText="1"/>
    </xf>
    <xf numFmtId="164" fontId="20" fillId="6" borderId="10" xfId="1" applyFont="1" applyFill="1" applyBorder="1" applyAlignment="1" applyProtection="1">
      <alignment horizontal="center" vertical="center" wrapText="1"/>
    </xf>
    <xf numFmtId="0" fontId="20" fillId="6" borderId="5" xfId="0" applyFont="1" applyFill="1" applyBorder="1" applyAlignment="1" applyProtection="1">
      <alignment horizontal="center" vertical="center" wrapText="1"/>
      <protection locked="0"/>
    </xf>
    <xf numFmtId="0" fontId="20" fillId="6" borderId="13" xfId="0" applyFont="1" applyFill="1" applyBorder="1" applyAlignment="1" applyProtection="1">
      <alignment horizontal="center" vertical="center" wrapText="1"/>
      <protection locked="0"/>
    </xf>
    <xf numFmtId="0" fontId="20" fillId="6" borderId="9" xfId="0" applyFont="1" applyFill="1" applyBorder="1" applyAlignment="1" applyProtection="1">
      <alignment horizontal="center" vertical="center" wrapText="1"/>
      <protection locked="0"/>
    </xf>
    <xf numFmtId="0" fontId="20" fillId="6" borderId="12" xfId="0" applyFont="1" applyFill="1" applyBorder="1" applyAlignment="1" applyProtection="1">
      <alignment horizontal="center" vertical="center" wrapText="1"/>
      <protection locked="0"/>
    </xf>
    <xf numFmtId="0" fontId="2" fillId="5" borderId="3" xfId="0" applyFont="1" applyFill="1" applyBorder="1" applyAlignment="1">
      <alignment horizontal="center" wrapText="1"/>
    </xf>
    <xf numFmtId="0" fontId="2" fillId="5" borderId="2" xfId="0" applyFont="1" applyFill="1" applyBorder="1" applyAlignment="1">
      <alignment horizontal="center" wrapText="1"/>
    </xf>
    <xf numFmtId="0" fontId="33" fillId="0" borderId="0" xfId="0" applyFont="1" applyAlignment="1">
      <alignment horizontal="left" wrapText="1"/>
    </xf>
    <xf numFmtId="164" fontId="24" fillId="6" borderId="5" xfId="0" applyNumberFormat="1" applyFont="1" applyFill="1" applyBorder="1" applyAlignment="1">
      <alignment horizontal="center" vertical="center"/>
    </xf>
    <xf numFmtId="164" fontId="24" fillId="6" borderId="13" xfId="0" applyNumberFormat="1" applyFont="1" applyFill="1" applyBorder="1" applyAlignment="1">
      <alignment horizontal="center" vertical="center"/>
    </xf>
    <xf numFmtId="164" fontId="24" fillId="6" borderId="6" xfId="0" applyNumberFormat="1" applyFont="1" applyFill="1" applyBorder="1" applyAlignment="1">
      <alignment horizontal="center" vertical="center"/>
    </xf>
    <xf numFmtId="164" fontId="24" fillId="6" borderId="7" xfId="0" applyNumberFormat="1" applyFont="1" applyFill="1" applyBorder="1" applyAlignment="1">
      <alignment horizontal="center" vertical="center"/>
    </xf>
    <xf numFmtId="164" fontId="24" fillId="6" borderId="0" xfId="0" applyNumberFormat="1" applyFont="1" applyFill="1" applyAlignment="1">
      <alignment horizontal="center" vertical="center"/>
    </xf>
    <xf numFmtId="164" fontId="24" fillId="6" borderId="8" xfId="0" applyNumberFormat="1" applyFont="1" applyFill="1" applyBorder="1" applyAlignment="1">
      <alignment horizontal="center" vertical="center"/>
    </xf>
    <xf numFmtId="0" fontId="7" fillId="0" borderId="0" xfId="2" applyFont="1" applyBorder="1" applyAlignment="1" applyProtection="1">
      <alignment horizontal="left" wrapText="1"/>
    </xf>
    <xf numFmtId="0" fontId="4" fillId="0" borderId="0" xfId="0" applyFont="1" applyAlignment="1">
      <alignment horizontal="left" wrapText="1"/>
    </xf>
    <xf numFmtId="0" fontId="5" fillId="0" borderId="0" xfId="0" applyFont="1" applyAlignment="1">
      <alignment horizontal="left" wrapText="1"/>
    </xf>
    <xf numFmtId="0" fontId="36" fillId="6" borderId="0" xfId="3" applyFont="1" applyFill="1" applyBorder="1" applyAlignment="1">
      <alignment horizontal="left" vertical="center"/>
    </xf>
  </cellXfs>
  <cellStyles count="5">
    <cellStyle name="Currency" xfId="1" builtinId="4"/>
    <cellStyle name="Good" xfId="3" builtinId="26"/>
    <cellStyle name="Hyperlink" xfId="2" builtinId="8"/>
    <cellStyle name="Neutral" xfId="4" builtinId="28"/>
    <cellStyle name="Normal" xfId="0" builtinId="0"/>
  </cellStyles>
  <dxfs count="61">
    <dxf>
      <font>
        <b/>
        <i val="0"/>
        <color rgb="FF9C0006"/>
      </font>
      <fill>
        <patternFill>
          <bgColor rgb="FFFFC7CE"/>
        </patternFill>
      </fill>
    </dxf>
    <dxf>
      <font>
        <b/>
        <i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numFmt numFmtId="165" formatCode="&quot;$&quot;#,##0.00"/>
      <fill>
        <patternFill patternType="none">
          <fgColor indexed="64"/>
          <bgColor auto="1"/>
        </patternFill>
      </fill>
      <alignment horizontal="center" vertical="center" textRotation="0" indent="0" justifyLastLine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indent="0" justifyLastLine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color auto="1"/>
      </font>
      <numFmt numFmtId="166" formatCode="[$$-1009]#,##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family val="2"/>
        <scheme val="minor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>
        <top style="thin">
          <color rgb="FF000000"/>
        </top>
      </border>
    </dxf>
    <dxf>
      <border diagonalUp="0" diagonalDown="0"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none">
          <fgColor rgb="FF000000"/>
          <bgColor auto="1"/>
        </patternFill>
      </fill>
      <alignment horizontal="center" vertical="center" textRotation="0" indent="0" justifyLastLine="0" readingOrder="0"/>
    </dxf>
    <dxf>
      <border>
        <bottom style="thin">
          <color rgb="FF000000"/>
        </bottom>
      </border>
    </dxf>
    <dxf>
      <font>
        <strike val="0"/>
        <outline val="0"/>
        <shadow val="0"/>
        <u val="none"/>
        <vertAlign val="baseline"/>
        <sz val="11"/>
        <color theme="9" tint="-0.499984740745262"/>
        <name val="Calibri"/>
        <family val="2"/>
        <scheme val="minor"/>
      </font>
      <fill>
        <patternFill patternType="solid">
          <fgColor indexed="64"/>
          <bgColor theme="9" tint="0.79998168889431442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numFmt numFmtId="165" formatCode="&quot;$&quot;#,##0.00"/>
      <fill>
        <patternFill patternType="none">
          <fgColor indexed="64"/>
          <bgColor auto="1"/>
        </patternFill>
      </fill>
      <alignment horizontal="center" vertical="center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color rgb="FF000000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0000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0000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0000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none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Times New Roman"/>
        <family val="1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color rgb="FF000000"/>
      </font>
      <numFmt numFmtId="165" formatCode="&quot;$&quot;#,##0.00"/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 tint="4.9989318521683403E-2"/>
        <name val="Calibri"/>
        <family val="2"/>
        <scheme val="minor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0" hidden="0"/>
    </dxf>
    <dxf>
      <font>
        <color auto="1"/>
      </font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>
        <top style="thin">
          <color rgb="FF000000"/>
        </top>
      </border>
    </dxf>
    <dxf>
      <border diagonalUp="0" diagonalDown="0"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ill>
        <patternFill patternType="none">
          <fgColor rgb="FF000000"/>
          <bgColor auto="1"/>
        </patternFill>
      </fill>
      <alignment horizontal="center" vertical="center" textRotation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9" tint="-0.499984740745262"/>
        <name val="Calibri"/>
        <family val="2"/>
        <scheme val="minor"/>
      </font>
      <fill>
        <patternFill patternType="solid">
          <fgColor indexed="64"/>
          <bgColor theme="9" tint="0.79998168889431442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strike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1" formatCode="0"/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  <border diagonalUp="0" diagonalDown="0" outline="0">
        <left style="thin">
          <color theme="2"/>
        </left>
        <right style="thin">
          <color theme="2"/>
        </right>
        <top/>
        <bottom/>
      </border>
    </dxf>
    <dxf>
      <font>
        <strike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numFmt numFmtId="1" formatCode="0"/>
      <alignment horizontal="center" vertical="center" textRotation="0" wrapText="1" indent="0" justifyLastLine="0" shrinkToFit="0" readingOrder="0"/>
      <border diagonalUp="0" diagonalDown="0" outline="0">
        <left style="thin">
          <color theme="2"/>
        </left>
        <right style="thin">
          <color theme="2"/>
        </right>
        <top/>
        <bottom/>
      </border>
    </dxf>
    <dxf>
      <font>
        <strike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1" formatCode="0"/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numFmt numFmtId="164" formatCode="_(&quot;$&quot;* #,##0.00_);_(&quot;$&quot;* \(#,##0.00\);_(&quot;$&quot;* &quot;-&quot;??_);_(@_)"/>
      <alignment horizontal="center" vertical="center" textRotation="0" wrapText="0" indent="0" justifyLastLine="0" shrinkToFit="0" readingOrder="0"/>
      <border diagonalUp="0" diagonalDown="0" outline="0">
        <left style="thin">
          <color theme="2"/>
        </left>
        <right style="thin">
          <color theme="2"/>
        </right>
        <top/>
        <bottom/>
      </border>
    </dxf>
    <dxf>
      <font>
        <strike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numFmt numFmtId="1" formatCode="0"/>
      <alignment horizontal="center" vertical="center" textRotation="0" wrapText="1" indent="0" justifyLastLine="0" shrinkToFit="0" readingOrder="0"/>
      <border diagonalUp="0" diagonalDown="0" outline="0">
        <left style="thin">
          <color theme="2"/>
        </left>
        <right style="thin">
          <color theme="2"/>
        </right>
        <top/>
        <bottom/>
      </border>
    </dxf>
    <dxf>
      <font>
        <strike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numFmt numFmtId="1" formatCode="0"/>
      <alignment horizontal="left" vertical="center" textRotation="0" wrapText="1" indent="0" justifyLastLine="0" shrinkToFit="0" readingOrder="0"/>
      <border diagonalUp="0" diagonalDown="0" outline="0">
        <left style="thin">
          <color theme="2"/>
        </left>
        <right style="thin">
          <color theme="2"/>
        </right>
        <top/>
        <bottom/>
      </border>
    </dxf>
    <dxf>
      <font>
        <strike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numFmt numFmtId="1" formatCode="0"/>
      <alignment horizontal="center" vertical="center" textRotation="0" wrapText="1" indent="0" justifyLastLine="0" shrinkToFit="0" readingOrder="0"/>
      <border diagonalUp="0" diagonalDown="0" outline="0">
        <left style="thin">
          <color theme="2"/>
        </left>
        <right style="thin">
          <color theme="2"/>
        </right>
        <top/>
        <bottom/>
      </border>
    </dxf>
    <dxf>
      <font>
        <strike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numFmt numFmtId="1" formatCode="0"/>
      <alignment horizontal="center" vertical="center" textRotation="0" wrapText="1" indent="0" justifyLastLine="0" shrinkToFit="0" readingOrder="0"/>
      <border diagonalUp="0" diagonalDown="0" outline="0">
        <left style="thin">
          <color theme="2"/>
        </left>
        <right style="thin">
          <color theme="2"/>
        </right>
        <top/>
        <bottom/>
      </border>
    </dxf>
    <dxf>
      <font>
        <strike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0" formatCode="General"/>
      <alignment horizontal="left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font>
        <strike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9" tint="-0.499984740745262"/>
        <name val="Calibri"/>
        <family val="2"/>
        <scheme val="minor"/>
      </font>
      <fill>
        <patternFill patternType="solid">
          <fgColor indexed="64"/>
          <bgColor theme="9" tint="0.5999938962981048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</dxfs>
  <tableStyles count="0" defaultTableStyle="TableStyleMedium2" defaultPivotStyle="PivotStyleLight16"/>
  <colors>
    <mruColors>
      <color rgb="FFD2E6C4"/>
      <color rgb="FFECF5E7"/>
      <color rgb="FFFDD5CD"/>
      <color rgb="FF9B2D3D"/>
      <color rgb="FFFFB3B3"/>
      <color rgb="FFFFCCCC"/>
      <color rgb="FFFF9999"/>
      <color rgb="FF85BD5F"/>
      <color rgb="FF9CC97D"/>
      <color rgb="FF87BE6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.png"/><Relationship Id="rId21" Type="http://schemas.openxmlformats.org/officeDocument/2006/relationships/image" Target="../media/image22.png"/><Relationship Id="rId42" Type="http://schemas.openxmlformats.org/officeDocument/2006/relationships/image" Target="../media/image43.jpeg"/><Relationship Id="rId47" Type="http://schemas.openxmlformats.org/officeDocument/2006/relationships/image" Target="../media/image48.jpeg"/><Relationship Id="rId63" Type="http://schemas.openxmlformats.org/officeDocument/2006/relationships/image" Target="../media/image64.emf"/><Relationship Id="rId68" Type="http://schemas.openxmlformats.org/officeDocument/2006/relationships/image" Target="../media/image69.emf"/><Relationship Id="rId84" Type="http://schemas.openxmlformats.org/officeDocument/2006/relationships/image" Target="../media/image85.png"/><Relationship Id="rId89" Type="http://schemas.openxmlformats.org/officeDocument/2006/relationships/image" Target="../media/image90.png"/><Relationship Id="rId16" Type="http://schemas.openxmlformats.org/officeDocument/2006/relationships/image" Target="../media/image17.png"/><Relationship Id="rId107" Type="http://schemas.openxmlformats.org/officeDocument/2006/relationships/image" Target="../media/image108.png"/><Relationship Id="rId11" Type="http://schemas.openxmlformats.org/officeDocument/2006/relationships/image" Target="../media/image12.png"/><Relationship Id="rId32" Type="http://schemas.openxmlformats.org/officeDocument/2006/relationships/image" Target="../media/image33.jpeg"/><Relationship Id="rId37" Type="http://schemas.openxmlformats.org/officeDocument/2006/relationships/image" Target="../media/image38.jpeg"/><Relationship Id="rId53" Type="http://schemas.openxmlformats.org/officeDocument/2006/relationships/image" Target="../media/image54.emf"/><Relationship Id="rId58" Type="http://schemas.openxmlformats.org/officeDocument/2006/relationships/image" Target="../media/image59.png"/><Relationship Id="rId74" Type="http://schemas.openxmlformats.org/officeDocument/2006/relationships/image" Target="../media/image75.png"/><Relationship Id="rId79" Type="http://schemas.openxmlformats.org/officeDocument/2006/relationships/image" Target="../media/image80.png"/><Relationship Id="rId102" Type="http://schemas.openxmlformats.org/officeDocument/2006/relationships/image" Target="../media/image103.jpeg"/><Relationship Id="rId5" Type="http://schemas.openxmlformats.org/officeDocument/2006/relationships/image" Target="../media/image6.png"/><Relationship Id="rId90" Type="http://schemas.openxmlformats.org/officeDocument/2006/relationships/image" Target="../media/image91.png"/><Relationship Id="rId95" Type="http://schemas.openxmlformats.org/officeDocument/2006/relationships/image" Target="../media/image96.jpeg"/><Relationship Id="rId22" Type="http://schemas.openxmlformats.org/officeDocument/2006/relationships/image" Target="../media/image23.png"/><Relationship Id="rId27" Type="http://schemas.openxmlformats.org/officeDocument/2006/relationships/image" Target="../media/image28.jpeg"/><Relationship Id="rId43" Type="http://schemas.openxmlformats.org/officeDocument/2006/relationships/image" Target="../media/image44.jpeg"/><Relationship Id="rId48" Type="http://schemas.openxmlformats.org/officeDocument/2006/relationships/image" Target="../media/image49.jpeg"/><Relationship Id="rId64" Type="http://schemas.openxmlformats.org/officeDocument/2006/relationships/image" Target="../media/image65.png"/><Relationship Id="rId69" Type="http://schemas.openxmlformats.org/officeDocument/2006/relationships/image" Target="../media/image70.emf"/><Relationship Id="rId80" Type="http://schemas.openxmlformats.org/officeDocument/2006/relationships/image" Target="../media/image81.png"/><Relationship Id="rId85" Type="http://schemas.openxmlformats.org/officeDocument/2006/relationships/image" Target="../media/image86.png"/><Relationship Id="rId12" Type="http://schemas.openxmlformats.org/officeDocument/2006/relationships/image" Target="../media/image13.jpeg"/><Relationship Id="rId17" Type="http://schemas.openxmlformats.org/officeDocument/2006/relationships/image" Target="../media/image18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59" Type="http://schemas.openxmlformats.org/officeDocument/2006/relationships/image" Target="../media/image60.emf"/><Relationship Id="rId103" Type="http://schemas.openxmlformats.org/officeDocument/2006/relationships/image" Target="../media/image104.jpeg"/><Relationship Id="rId108" Type="http://schemas.openxmlformats.org/officeDocument/2006/relationships/image" Target="../media/image109.jpeg"/><Relationship Id="rId54" Type="http://schemas.openxmlformats.org/officeDocument/2006/relationships/image" Target="../media/image55.png"/><Relationship Id="rId70" Type="http://schemas.openxmlformats.org/officeDocument/2006/relationships/image" Target="../media/image71.emf"/><Relationship Id="rId75" Type="http://schemas.openxmlformats.org/officeDocument/2006/relationships/image" Target="../media/image76.emf"/><Relationship Id="rId91" Type="http://schemas.openxmlformats.org/officeDocument/2006/relationships/image" Target="../media/image92.jpeg"/><Relationship Id="rId96" Type="http://schemas.openxmlformats.org/officeDocument/2006/relationships/image" Target="../media/image97.jpe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5" Type="http://schemas.openxmlformats.org/officeDocument/2006/relationships/image" Target="../media/image16.jpeg"/><Relationship Id="rId23" Type="http://schemas.openxmlformats.org/officeDocument/2006/relationships/image" Target="../media/image24.jpeg"/><Relationship Id="rId28" Type="http://schemas.openxmlformats.org/officeDocument/2006/relationships/image" Target="../media/image29.png"/><Relationship Id="rId36" Type="http://schemas.openxmlformats.org/officeDocument/2006/relationships/image" Target="../media/image37.jpeg"/><Relationship Id="rId49" Type="http://schemas.openxmlformats.org/officeDocument/2006/relationships/image" Target="../media/image50.emf"/><Relationship Id="rId57" Type="http://schemas.openxmlformats.org/officeDocument/2006/relationships/image" Target="../media/image58.emf"/><Relationship Id="rId106" Type="http://schemas.openxmlformats.org/officeDocument/2006/relationships/image" Target="../media/image107.jpeg"/><Relationship Id="rId10" Type="http://schemas.openxmlformats.org/officeDocument/2006/relationships/image" Target="../media/image11.png"/><Relationship Id="rId31" Type="http://schemas.openxmlformats.org/officeDocument/2006/relationships/image" Target="../media/image32.jpeg"/><Relationship Id="rId44" Type="http://schemas.openxmlformats.org/officeDocument/2006/relationships/image" Target="../media/image45.jpeg"/><Relationship Id="rId52" Type="http://schemas.openxmlformats.org/officeDocument/2006/relationships/image" Target="../media/image53.emf"/><Relationship Id="rId60" Type="http://schemas.openxmlformats.org/officeDocument/2006/relationships/image" Target="../media/image61.emf"/><Relationship Id="rId65" Type="http://schemas.openxmlformats.org/officeDocument/2006/relationships/image" Target="../media/image66.emf"/><Relationship Id="rId73" Type="http://schemas.openxmlformats.org/officeDocument/2006/relationships/image" Target="../media/image74.emf"/><Relationship Id="rId78" Type="http://schemas.openxmlformats.org/officeDocument/2006/relationships/image" Target="../media/image79.png"/><Relationship Id="rId81" Type="http://schemas.openxmlformats.org/officeDocument/2006/relationships/image" Target="../media/image82.png"/><Relationship Id="rId86" Type="http://schemas.openxmlformats.org/officeDocument/2006/relationships/image" Target="../media/image87.png"/><Relationship Id="rId94" Type="http://schemas.openxmlformats.org/officeDocument/2006/relationships/image" Target="../media/image95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3" Type="http://schemas.openxmlformats.org/officeDocument/2006/relationships/image" Target="../media/image14.jpeg"/><Relationship Id="rId18" Type="http://schemas.openxmlformats.org/officeDocument/2006/relationships/image" Target="../media/image19.png"/><Relationship Id="rId39" Type="http://schemas.openxmlformats.org/officeDocument/2006/relationships/image" Target="../media/image40.jpeg"/><Relationship Id="rId109" Type="http://schemas.openxmlformats.org/officeDocument/2006/relationships/image" Target="../media/image110.png"/><Relationship Id="rId34" Type="http://schemas.openxmlformats.org/officeDocument/2006/relationships/image" Target="../media/image35.png"/><Relationship Id="rId50" Type="http://schemas.openxmlformats.org/officeDocument/2006/relationships/image" Target="../media/image51.emf"/><Relationship Id="rId55" Type="http://schemas.openxmlformats.org/officeDocument/2006/relationships/image" Target="../media/image56.emf"/><Relationship Id="rId76" Type="http://schemas.openxmlformats.org/officeDocument/2006/relationships/image" Target="../media/image77.png"/><Relationship Id="rId97" Type="http://schemas.openxmlformats.org/officeDocument/2006/relationships/image" Target="../media/image98.jpeg"/><Relationship Id="rId104" Type="http://schemas.openxmlformats.org/officeDocument/2006/relationships/image" Target="../media/image105.jpeg"/><Relationship Id="rId7" Type="http://schemas.openxmlformats.org/officeDocument/2006/relationships/image" Target="../media/image8.png"/><Relationship Id="rId71" Type="http://schemas.openxmlformats.org/officeDocument/2006/relationships/image" Target="../media/image72.emf"/><Relationship Id="rId92" Type="http://schemas.openxmlformats.org/officeDocument/2006/relationships/image" Target="../media/image93.jpeg"/><Relationship Id="rId2" Type="http://schemas.openxmlformats.org/officeDocument/2006/relationships/image" Target="../media/image3.png"/><Relationship Id="rId29" Type="http://schemas.openxmlformats.org/officeDocument/2006/relationships/image" Target="../media/image30.png"/><Relationship Id="rId24" Type="http://schemas.openxmlformats.org/officeDocument/2006/relationships/image" Target="../media/image25.jpeg"/><Relationship Id="rId40" Type="http://schemas.openxmlformats.org/officeDocument/2006/relationships/image" Target="../media/image41.jpeg"/><Relationship Id="rId45" Type="http://schemas.openxmlformats.org/officeDocument/2006/relationships/image" Target="../media/image46.jpeg"/><Relationship Id="rId66" Type="http://schemas.openxmlformats.org/officeDocument/2006/relationships/image" Target="../media/image67.emf"/><Relationship Id="rId87" Type="http://schemas.openxmlformats.org/officeDocument/2006/relationships/image" Target="../media/image88.png"/><Relationship Id="rId110" Type="http://schemas.openxmlformats.org/officeDocument/2006/relationships/image" Target="../media/image111.png"/><Relationship Id="rId61" Type="http://schemas.openxmlformats.org/officeDocument/2006/relationships/image" Target="../media/image62.emf"/><Relationship Id="rId82" Type="http://schemas.openxmlformats.org/officeDocument/2006/relationships/image" Target="../media/image83.png"/><Relationship Id="rId19" Type="http://schemas.openxmlformats.org/officeDocument/2006/relationships/image" Target="../media/image20.png"/><Relationship Id="rId14" Type="http://schemas.openxmlformats.org/officeDocument/2006/relationships/image" Target="../media/image15.jpe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56" Type="http://schemas.openxmlformats.org/officeDocument/2006/relationships/image" Target="../media/image57.emf"/><Relationship Id="rId77" Type="http://schemas.openxmlformats.org/officeDocument/2006/relationships/image" Target="../media/image78.png"/><Relationship Id="rId100" Type="http://schemas.openxmlformats.org/officeDocument/2006/relationships/image" Target="../media/image101.jpeg"/><Relationship Id="rId105" Type="http://schemas.openxmlformats.org/officeDocument/2006/relationships/image" Target="../media/image106.jpeg"/><Relationship Id="rId8" Type="http://schemas.openxmlformats.org/officeDocument/2006/relationships/image" Target="../media/image9.png"/><Relationship Id="rId51" Type="http://schemas.openxmlformats.org/officeDocument/2006/relationships/image" Target="../media/image52.emf"/><Relationship Id="rId72" Type="http://schemas.openxmlformats.org/officeDocument/2006/relationships/image" Target="../media/image73.emf"/><Relationship Id="rId93" Type="http://schemas.openxmlformats.org/officeDocument/2006/relationships/image" Target="../media/image94.jpeg"/><Relationship Id="rId98" Type="http://schemas.openxmlformats.org/officeDocument/2006/relationships/image" Target="../media/image99.png"/><Relationship Id="rId3" Type="http://schemas.openxmlformats.org/officeDocument/2006/relationships/image" Target="../media/image4.pn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emf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62" Type="http://schemas.openxmlformats.org/officeDocument/2006/relationships/image" Target="../media/image63.emf"/><Relationship Id="rId83" Type="http://schemas.openxmlformats.org/officeDocument/2006/relationships/image" Target="../media/image84.png"/><Relationship Id="rId88" Type="http://schemas.openxmlformats.org/officeDocument/2006/relationships/image" Target="../media/image89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7.jpeg"/><Relationship Id="rId21" Type="http://schemas.openxmlformats.org/officeDocument/2006/relationships/image" Target="../media/image132.png"/><Relationship Id="rId42" Type="http://schemas.openxmlformats.org/officeDocument/2006/relationships/image" Target="../media/image153.jpeg"/><Relationship Id="rId47" Type="http://schemas.openxmlformats.org/officeDocument/2006/relationships/image" Target="../media/image158.jpeg"/><Relationship Id="rId63" Type="http://schemas.openxmlformats.org/officeDocument/2006/relationships/image" Target="../media/image172.jpeg"/><Relationship Id="rId68" Type="http://schemas.microsoft.com/office/2007/relationships/hdphoto" Target="../media/hdphoto4.wdp"/><Relationship Id="rId84" Type="http://schemas.openxmlformats.org/officeDocument/2006/relationships/image" Target="../media/image191.jpeg"/><Relationship Id="rId89" Type="http://schemas.openxmlformats.org/officeDocument/2006/relationships/image" Target="../media/image196.jpeg"/><Relationship Id="rId16" Type="http://schemas.openxmlformats.org/officeDocument/2006/relationships/image" Target="../media/image127.jpeg"/><Relationship Id="rId11" Type="http://schemas.openxmlformats.org/officeDocument/2006/relationships/image" Target="../media/image122.png"/><Relationship Id="rId32" Type="http://schemas.openxmlformats.org/officeDocument/2006/relationships/image" Target="../media/image143.png"/><Relationship Id="rId37" Type="http://schemas.openxmlformats.org/officeDocument/2006/relationships/image" Target="../media/image148.emf"/><Relationship Id="rId53" Type="http://schemas.openxmlformats.org/officeDocument/2006/relationships/image" Target="../media/image163.jpeg"/><Relationship Id="rId58" Type="http://schemas.openxmlformats.org/officeDocument/2006/relationships/image" Target="../media/image168.jpeg"/><Relationship Id="rId74" Type="http://schemas.openxmlformats.org/officeDocument/2006/relationships/image" Target="../media/image181.jpeg"/><Relationship Id="rId79" Type="http://schemas.openxmlformats.org/officeDocument/2006/relationships/image" Target="../media/image186.png"/><Relationship Id="rId5" Type="http://schemas.openxmlformats.org/officeDocument/2006/relationships/image" Target="../media/image116.jpeg"/><Relationship Id="rId90" Type="http://schemas.openxmlformats.org/officeDocument/2006/relationships/image" Target="../media/image197.jpeg"/><Relationship Id="rId14" Type="http://schemas.openxmlformats.org/officeDocument/2006/relationships/image" Target="../media/image125.jpeg"/><Relationship Id="rId22" Type="http://schemas.openxmlformats.org/officeDocument/2006/relationships/image" Target="../media/image133.jpeg"/><Relationship Id="rId27" Type="http://schemas.openxmlformats.org/officeDocument/2006/relationships/image" Target="../media/image138.jpeg"/><Relationship Id="rId30" Type="http://schemas.openxmlformats.org/officeDocument/2006/relationships/image" Target="../media/image141.jpeg"/><Relationship Id="rId35" Type="http://schemas.openxmlformats.org/officeDocument/2006/relationships/image" Target="../media/image146.emf"/><Relationship Id="rId43" Type="http://schemas.openxmlformats.org/officeDocument/2006/relationships/image" Target="../media/image154.jpeg"/><Relationship Id="rId48" Type="http://schemas.openxmlformats.org/officeDocument/2006/relationships/image" Target="../media/image159.jpeg"/><Relationship Id="rId56" Type="http://schemas.openxmlformats.org/officeDocument/2006/relationships/image" Target="../media/image166.png"/><Relationship Id="rId64" Type="http://schemas.openxmlformats.org/officeDocument/2006/relationships/image" Target="../media/image173.png"/><Relationship Id="rId69" Type="http://schemas.openxmlformats.org/officeDocument/2006/relationships/image" Target="../media/image176.jpeg"/><Relationship Id="rId77" Type="http://schemas.openxmlformats.org/officeDocument/2006/relationships/image" Target="../media/image184.png"/><Relationship Id="rId8" Type="http://schemas.openxmlformats.org/officeDocument/2006/relationships/image" Target="../media/image119.jpeg"/><Relationship Id="rId51" Type="http://schemas.microsoft.com/office/2007/relationships/hdphoto" Target="../media/hdphoto1.wdp"/><Relationship Id="rId72" Type="http://schemas.openxmlformats.org/officeDocument/2006/relationships/image" Target="../media/image179.jpeg"/><Relationship Id="rId80" Type="http://schemas.openxmlformats.org/officeDocument/2006/relationships/image" Target="../media/image187.png"/><Relationship Id="rId85" Type="http://schemas.openxmlformats.org/officeDocument/2006/relationships/image" Target="../media/image192.jpeg"/><Relationship Id="rId3" Type="http://schemas.openxmlformats.org/officeDocument/2006/relationships/image" Target="../media/image114.png"/><Relationship Id="rId12" Type="http://schemas.openxmlformats.org/officeDocument/2006/relationships/image" Target="../media/image123.jpeg"/><Relationship Id="rId17" Type="http://schemas.openxmlformats.org/officeDocument/2006/relationships/image" Target="../media/image128.jpeg"/><Relationship Id="rId25" Type="http://schemas.openxmlformats.org/officeDocument/2006/relationships/image" Target="../media/image136.jpeg"/><Relationship Id="rId33" Type="http://schemas.openxmlformats.org/officeDocument/2006/relationships/image" Target="../media/image144.emf"/><Relationship Id="rId38" Type="http://schemas.openxmlformats.org/officeDocument/2006/relationships/image" Target="../media/image149.emf"/><Relationship Id="rId46" Type="http://schemas.openxmlformats.org/officeDocument/2006/relationships/image" Target="../media/image157.jpeg"/><Relationship Id="rId59" Type="http://schemas.openxmlformats.org/officeDocument/2006/relationships/image" Target="../media/image169.jpeg"/><Relationship Id="rId67" Type="http://schemas.openxmlformats.org/officeDocument/2006/relationships/image" Target="../media/image175.png"/><Relationship Id="rId20" Type="http://schemas.openxmlformats.org/officeDocument/2006/relationships/image" Target="../media/image131.jpeg"/><Relationship Id="rId41" Type="http://schemas.openxmlformats.org/officeDocument/2006/relationships/image" Target="../media/image152.jpeg"/><Relationship Id="rId54" Type="http://schemas.openxmlformats.org/officeDocument/2006/relationships/image" Target="../media/image164.jpeg"/><Relationship Id="rId62" Type="http://schemas.microsoft.com/office/2007/relationships/hdphoto" Target="../media/hdphoto2.wdp"/><Relationship Id="rId70" Type="http://schemas.openxmlformats.org/officeDocument/2006/relationships/image" Target="../media/image177.jpeg"/><Relationship Id="rId75" Type="http://schemas.openxmlformats.org/officeDocument/2006/relationships/image" Target="../media/image182.jpeg"/><Relationship Id="rId83" Type="http://schemas.openxmlformats.org/officeDocument/2006/relationships/image" Target="../media/image190.jpeg"/><Relationship Id="rId88" Type="http://schemas.openxmlformats.org/officeDocument/2006/relationships/image" Target="../media/image195.jpeg"/><Relationship Id="rId1" Type="http://schemas.openxmlformats.org/officeDocument/2006/relationships/image" Target="../media/image112.jpeg"/><Relationship Id="rId6" Type="http://schemas.openxmlformats.org/officeDocument/2006/relationships/image" Target="../media/image117.png"/><Relationship Id="rId15" Type="http://schemas.openxmlformats.org/officeDocument/2006/relationships/image" Target="../media/image126.png"/><Relationship Id="rId23" Type="http://schemas.openxmlformats.org/officeDocument/2006/relationships/image" Target="../media/image134.jpeg"/><Relationship Id="rId28" Type="http://schemas.openxmlformats.org/officeDocument/2006/relationships/image" Target="../media/image139.jpeg"/><Relationship Id="rId36" Type="http://schemas.openxmlformats.org/officeDocument/2006/relationships/image" Target="../media/image147.emf"/><Relationship Id="rId49" Type="http://schemas.openxmlformats.org/officeDocument/2006/relationships/image" Target="../media/image160.jpeg"/><Relationship Id="rId57" Type="http://schemas.openxmlformats.org/officeDocument/2006/relationships/image" Target="../media/image167.jpeg"/><Relationship Id="rId10" Type="http://schemas.openxmlformats.org/officeDocument/2006/relationships/image" Target="../media/image121.png"/><Relationship Id="rId31" Type="http://schemas.openxmlformats.org/officeDocument/2006/relationships/image" Target="../media/image142.jpeg"/><Relationship Id="rId44" Type="http://schemas.openxmlformats.org/officeDocument/2006/relationships/image" Target="../media/image155.jpeg"/><Relationship Id="rId52" Type="http://schemas.openxmlformats.org/officeDocument/2006/relationships/image" Target="../media/image162.jpeg"/><Relationship Id="rId60" Type="http://schemas.openxmlformats.org/officeDocument/2006/relationships/image" Target="../media/image170.jpeg"/><Relationship Id="rId65" Type="http://schemas.microsoft.com/office/2007/relationships/hdphoto" Target="../media/hdphoto3.wdp"/><Relationship Id="rId73" Type="http://schemas.openxmlformats.org/officeDocument/2006/relationships/image" Target="../media/image180.jpeg"/><Relationship Id="rId78" Type="http://schemas.openxmlformats.org/officeDocument/2006/relationships/image" Target="../media/image185.png"/><Relationship Id="rId81" Type="http://schemas.openxmlformats.org/officeDocument/2006/relationships/image" Target="../media/image188.jpeg"/><Relationship Id="rId86" Type="http://schemas.openxmlformats.org/officeDocument/2006/relationships/image" Target="../media/image193.jpe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Relationship Id="rId13" Type="http://schemas.openxmlformats.org/officeDocument/2006/relationships/image" Target="../media/image124.jpeg"/><Relationship Id="rId18" Type="http://schemas.openxmlformats.org/officeDocument/2006/relationships/image" Target="../media/image129.jpeg"/><Relationship Id="rId39" Type="http://schemas.openxmlformats.org/officeDocument/2006/relationships/image" Target="../media/image150.emf"/><Relationship Id="rId34" Type="http://schemas.openxmlformats.org/officeDocument/2006/relationships/image" Target="../media/image145.emf"/><Relationship Id="rId50" Type="http://schemas.openxmlformats.org/officeDocument/2006/relationships/image" Target="../media/image161.png"/><Relationship Id="rId55" Type="http://schemas.openxmlformats.org/officeDocument/2006/relationships/image" Target="../media/image165.jpeg"/><Relationship Id="rId76" Type="http://schemas.openxmlformats.org/officeDocument/2006/relationships/image" Target="../media/image183.jpeg"/><Relationship Id="rId7" Type="http://schemas.openxmlformats.org/officeDocument/2006/relationships/image" Target="../media/image118.png"/><Relationship Id="rId71" Type="http://schemas.openxmlformats.org/officeDocument/2006/relationships/image" Target="../media/image178.jpeg"/><Relationship Id="rId2" Type="http://schemas.openxmlformats.org/officeDocument/2006/relationships/image" Target="../media/image113.jpeg"/><Relationship Id="rId29" Type="http://schemas.openxmlformats.org/officeDocument/2006/relationships/image" Target="../media/image140.jpeg"/><Relationship Id="rId24" Type="http://schemas.openxmlformats.org/officeDocument/2006/relationships/image" Target="../media/image135.jpeg"/><Relationship Id="rId40" Type="http://schemas.openxmlformats.org/officeDocument/2006/relationships/image" Target="../media/image151.jpeg"/><Relationship Id="rId45" Type="http://schemas.openxmlformats.org/officeDocument/2006/relationships/image" Target="../media/image156.jpeg"/><Relationship Id="rId66" Type="http://schemas.openxmlformats.org/officeDocument/2006/relationships/image" Target="../media/image174.jpeg"/><Relationship Id="rId87" Type="http://schemas.openxmlformats.org/officeDocument/2006/relationships/image" Target="../media/image194.jpeg"/><Relationship Id="rId61" Type="http://schemas.openxmlformats.org/officeDocument/2006/relationships/image" Target="../media/image171.png"/><Relationship Id="rId82" Type="http://schemas.openxmlformats.org/officeDocument/2006/relationships/image" Target="../media/image189.jpeg"/><Relationship Id="rId19" Type="http://schemas.openxmlformats.org/officeDocument/2006/relationships/image" Target="../media/image130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95252</xdr:colOff>
      <xdr:row>0</xdr:row>
      <xdr:rowOff>28575</xdr:rowOff>
    </xdr:from>
    <xdr:ext cx="1443286" cy="1438274"/>
    <xdr:pic>
      <xdr:nvPicPr>
        <xdr:cNvPr id="2" name="Picture 1">
          <a:extLst>
            <a:ext uri="{FF2B5EF4-FFF2-40B4-BE49-F238E27FC236}">
              <a16:creationId xmlns:a16="http://schemas.microsoft.com/office/drawing/2014/main" id="{70DD67D8-AA7C-4D8B-93EF-54CAC0499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2" y="28575"/>
          <a:ext cx="1443286" cy="1438274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533400</xdr:colOff>
      <xdr:row>4</xdr:row>
      <xdr:rowOff>38098</xdr:rowOff>
    </xdr:from>
    <xdr:to>
      <xdr:col>5</xdr:col>
      <xdr:colOff>1440599</xdr:colOff>
      <xdr:row>4</xdr:row>
      <xdr:rowOff>1478098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624B72F-4984-4D25-9C55-5EC6A5DF0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81" t="19183" r="30547" b="14672"/>
        <a:stretch/>
      </xdr:blipFill>
      <xdr:spPr bwMode="auto">
        <a:xfrm>
          <a:off x="4838700" y="4076698"/>
          <a:ext cx="90719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542925</xdr:colOff>
      <xdr:row>2</xdr:row>
      <xdr:rowOff>76199</xdr:rowOff>
    </xdr:from>
    <xdr:to>
      <xdr:col>5</xdr:col>
      <xdr:colOff>1439612</xdr:colOff>
      <xdr:row>2</xdr:row>
      <xdr:rowOff>1516199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235001A-8017-4CA4-A0BC-E0D191EA83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0" t="21996" r="33087" b="17744"/>
        <a:stretch/>
      </xdr:blipFill>
      <xdr:spPr bwMode="auto">
        <a:xfrm>
          <a:off x="4848225" y="952499"/>
          <a:ext cx="89668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542925</xdr:colOff>
      <xdr:row>3</xdr:row>
      <xdr:rowOff>76198</xdr:rowOff>
    </xdr:from>
    <xdr:to>
      <xdr:col>5</xdr:col>
      <xdr:colOff>1404233</xdr:colOff>
      <xdr:row>3</xdr:row>
      <xdr:rowOff>1516198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AAAA804-B4BE-46DE-A419-1CB3CDB0A8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04" t="14553" r="28562" b="14671"/>
        <a:stretch/>
      </xdr:blipFill>
      <xdr:spPr bwMode="auto">
        <a:xfrm>
          <a:off x="4848225" y="2533648"/>
          <a:ext cx="86130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514349</xdr:colOff>
      <xdr:row>5</xdr:row>
      <xdr:rowOff>66675</xdr:rowOff>
    </xdr:from>
    <xdr:to>
      <xdr:col>5</xdr:col>
      <xdr:colOff>1520231</xdr:colOff>
      <xdr:row>5</xdr:row>
      <xdr:rowOff>1506675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EDF8A3BE-2350-47FC-A2BB-F47C2CF7EE0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44" t="3969" r="17317" b="6074"/>
        <a:stretch/>
      </xdr:blipFill>
      <xdr:spPr bwMode="auto">
        <a:xfrm>
          <a:off x="4819649" y="5686425"/>
          <a:ext cx="100588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438149</xdr:colOff>
      <xdr:row>8</xdr:row>
      <xdr:rowOff>57148</xdr:rowOff>
    </xdr:from>
    <xdr:to>
      <xdr:col>5</xdr:col>
      <xdr:colOff>1457324</xdr:colOff>
      <xdr:row>8</xdr:row>
      <xdr:rowOff>1497148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5FB9CDF-36A9-47A7-A643-9F57A7CED6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98" t="4631" r="17317" b="3427"/>
        <a:stretch/>
      </xdr:blipFill>
      <xdr:spPr bwMode="auto">
        <a:xfrm>
          <a:off x="4743449" y="10420348"/>
          <a:ext cx="101917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428625</xdr:colOff>
      <xdr:row>6</xdr:row>
      <xdr:rowOff>66675</xdr:rowOff>
    </xdr:from>
    <xdr:to>
      <xdr:col>5</xdr:col>
      <xdr:colOff>1460267</xdr:colOff>
      <xdr:row>6</xdr:row>
      <xdr:rowOff>1506675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D0EAC90-0373-4310-A56F-A776A294FC6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59" t="4630" r="18641" b="6734"/>
        <a:stretch/>
      </xdr:blipFill>
      <xdr:spPr bwMode="auto">
        <a:xfrm>
          <a:off x="4733925" y="7267575"/>
          <a:ext cx="103164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409575</xdr:colOff>
      <xdr:row>7</xdr:row>
      <xdr:rowOff>66675</xdr:rowOff>
    </xdr:from>
    <xdr:to>
      <xdr:col>5</xdr:col>
      <xdr:colOff>1468399</xdr:colOff>
      <xdr:row>7</xdr:row>
      <xdr:rowOff>1506675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985B3B0-C0F7-4C95-9CC2-0DD7DF9D92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7" t="4630" r="17317" b="5411"/>
        <a:stretch/>
      </xdr:blipFill>
      <xdr:spPr bwMode="auto">
        <a:xfrm>
          <a:off x="4714875" y="8848725"/>
          <a:ext cx="1058824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400050</xdr:colOff>
      <xdr:row>9</xdr:row>
      <xdr:rowOff>76200</xdr:rowOff>
    </xdr:from>
    <xdr:to>
      <xdr:col>5</xdr:col>
      <xdr:colOff>1443528</xdr:colOff>
      <xdr:row>9</xdr:row>
      <xdr:rowOff>1516200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3E44929-0B5C-40BF-82D1-57D6B51AE21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98" t="3308" r="16657" b="5411"/>
        <a:stretch/>
      </xdr:blipFill>
      <xdr:spPr bwMode="auto">
        <a:xfrm>
          <a:off x="4705350" y="12020550"/>
          <a:ext cx="104347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247650</xdr:colOff>
      <xdr:row>10</xdr:row>
      <xdr:rowOff>190500</xdr:rowOff>
    </xdr:from>
    <xdr:to>
      <xdr:col>5</xdr:col>
      <xdr:colOff>1651650</xdr:colOff>
      <xdr:row>10</xdr:row>
      <xdr:rowOff>1495974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88ABE6DE-D58A-45A7-961C-57C8CA6127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52" t="14552" r="10043" b="15333"/>
        <a:stretch/>
      </xdr:blipFill>
      <xdr:spPr bwMode="auto">
        <a:xfrm>
          <a:off x="4552950" y="13716000"/>
          <a:ext cx="1404000" cy="1305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295275</xdr:colOff>
      <xdr:row>12</xdr:row>
      <xdr:rowOff>133350</xdr:rowOff>
    </xdr:from>
    <xdr:to>
      <xdr:col>5</xdr:col>
      <xdr:colOff>1699275</xdr:colOff>
      <xdr:row>12</xdr:row>
      <xdr:rowOff>1387743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B15C2452-8D20-4AE8-8670-78F1E980A3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6" t="13230" r="12026" b="14672"/>
        <a:stretch/>
      </xdr:blipFill>
      <xdr:spPr bwMode="auto">
        <a:xfrm>
          <a:off x="4600575" y="16821150"/>
          <a:ext cx="1404000" cy="1254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295274</xdr:colOff>
      <xdr:row>11</xdr:row>
      <xdr:rowOff>133348</xdr:rowOff>
    </xdr:from>
    <xdr:to>
      <xdr:col>5</xdr:col>
      <xdr:colOff>1699274</xdr:colOff>
      <xdr:row>11</xdr:row>
      <xdr:rowOff>1417348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6EA75FF-124F-48D5-B4F2-AE041135A74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06" t="13891" r="10703" b="15333"/>
        <a:stretch/>
      </xdr:blipFill>
      <xdr:spPr bwMode="auto">
        <a:xfrm>
          <a:off x="4600574" y="15239998"/>
          <a:ext cx="1404000" cy="128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474118</xdr:colOff>
      <xdr:row>42</xdr:row>
      <xdr:rowOff>66674</xdr:rowOff>
    </xdr:from>
    <xdr:to>
      <xdr:col>5</xdr:col>
      <xdr:colOff>1241331</xdr:colOff>
      <xdr:row>42</xdr:row>
      <xdr:rowOff>1506674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DEB904D-09D1-481B-A6CF-D6A5D1E59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26718" y="2543174"/>
          <a:ext cx="76721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466428</xdr:colOff>
      <xdr:row>43</xdr:row>
      <xdr:rowOff>85723</xdr:rowOff>
    </xdr:from>
    <xdr:to>
      <xdr:col>5</xdr:col>
      <xdr:colOff>1268028</xdr:colOff>
      <xdr:row>43</xdr:row>
      <xdr:rowOff>1525723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C304050-9E35-4D59-B300-F0651105AF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19028" y="4143373"/>
          <a:ext cx="8016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523578</xdr:colOff>
      <xdr:row>40</xdr:row>
      <xdr:rowOff>66675</xdr:rowOff>
    </xdr:from>
    <xdr:to>
      <xdr:col>5</xdr:col>
      <xdr:colOff>1174347</xdr:colOff>
      <xdr:row>40</xdr:row>
      <xdr:rowOff>1506675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A2DD3AC3-1ED8-40DA-AF2E-8D9DD284FC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76178" y="962025"/>
          <a:ext cx="65076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455315</xdr:colOff>
      <xdr:row>44</xdr:row>
      <xdr:rowOff>105834</xdr:rowOff>
    </xdr:from>
    <xdr:to>
      <xdr:col>5</xdr:col>
      <xdr:colOff>1272526</xdr:colOff>
      <xdr:row>44</xdr:row>
      <xdr:rowOff>1545834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E738C504-DF9F-4EC4-9B1B-4541E91E81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07915" y="5744634"/>
          <a:ext cx="81721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161926</xdr:colOff>
      <xdr:row>45</xdr:row>
      <xdr:rowOff>38100</xdr:rowOff>
    </xdr:from>
    <xdr:to>
      <xdr:col>5</xdr:col>
      <xdr:colOff>1462571</xdr:colOff>
      <xdr:row>45</xdr:row>
      <xdr:rowOff>1478100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46C5BAAA-C9F2-4E42-B632-0E1E1F7CB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4526" y="7258050"/>
          <a:ext cx="1300645" cy="1440000"/>
        </a:xfrm>
        <a:prstGeom prst="rect">
          <a:avLst/>
        </a:prstGeom>
      </xdr:spPr>
    </xdr:pic>
    <xdr:clientData/>
  </xdr:twoCellAnchor>
  <xdr:twoCellAnchor>
    <xdr:from>
      <xdr:col>5</xdr:col>
      <xdr:colOff>271864</xdr:colOff>
      <xdr:row>46</xdr:row>
      <xdr:rowOff>47625</xdr:rowOff>
    </xdr:from>
    <xdr:to>
      <xdr:col>5</xdr:col>
      <xdr:colOff>1443603</xdr:colOff>
      <xdr:row>46</xdr:row>
      <xdr:rowOff>1552785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20AFB35-D69D-4F42-BBCA-6F3D4A6F7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262964" y="942975"/>
          <a:ext cx="1171739" cy="1505160"/>
        </a:xfrm>
        <a:prstGeom prst="rect">
          <a:avLst/>
        </a:prstGeom>
      </xdr:spPr>
    </xdr:pic>
    <xdr:clientData/>
  </xdr:twoCellAnchor>
  <xdr:twoCellAnchor>
    <xdr:from>
      <xdr:col>5</xdr:col>
      <xdr:colOff>469878</xdr:colOff>
      <xdr:row>86</xdr:row>
      <xdr:rowOff>104776</xdr:rowOff>
    </xdr:from>
    <xdr:to>
      <xdr:col>5</xdr:col>
      <xdr:colOff>1313086</xdr:colOff>
      <xdr:row>86</xdr:row>
      <xdr:rowOff>1544776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827C4695-BC90-4382-8EFD-3B7461729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60978" y="8905876"/>
          <a:ext cx="84320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452335</xdr:colOff>
      <xdr:row>87</xdr:row>
      <xdr:rowOff>76201</xdr:rowOff>
    </xdr:from>
    <xdr:to>
      <xdr:col>5</xdr:col>
      <xdr:colOff>1297968</xdr:colOff>
      <xdr:row>87</xdr:row>
      <xdr:rowOff>1516201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25B6E94D-D948-43C7-B81D-9AD750F59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43435" y="10458451"/>
          <a:ext cx="84563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379470</xdr:colOff>
      <xdr:row>88</xdr:row>
      <xdr:rowOff>53975</xdr:rowOff>
    </xdr:from>
    <xdr:to>
      <xdr:col>5</xdr:col>
      <xdr:colOff>1287940</xdr:colOff>
      <xdr:row>88</xdr:row>
      <xdr:rowOff>1493975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6511249-268E-48E5-BA1D-151E5C690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70570" y="12017375"/>
          <a:ext cx="90847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433091</xdr:colOff>
      <xdr:row>89</xdr:row>
      <xdr:rowOff>76200</xdr:rowOff>
    </xdr:from>
    <xdr:to>
      <xdr:col>5</xdr:col>
      <xdr:colOff>1271072</xdr:colOff>
      <xdr:row>89</xdr:row>
      <xdr:rowOff>1516200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375361E-43D0-4E6F-82B8-8CAA400D8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24191" y="13620750"/>
          <a:ext cx="83798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209550</xdr:colOff>
      <xdr:row>82</xdr:row>
      <xdr:rowOff>57150</xdr:rowOff>
    </xdr:from>
    <xdr:to>
      <xdr:col>5</xdr:col>
      <xdr:colOff>1476750</xdr:colOff>
      <xdr:row>82</xdr:row>
      <xdr:rowOff>1497150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DC9F9EF9-5135-4B21-9AA2-F91CF1F70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00650" y="2533650"/>
          <a:ext cx="1267200" cy="1440000"/>
        </a:xfrm>
        <a:prstGeom prst="rect">
          <a:avLst/>
        </a:prstGeom>
      </xdr:spPr>
    </xdr:pic>
    <xdr:clientData/>
  </xdr:twoCellAnchor>
  <xdr:twoCellAnchor>
    <xdr:from>
      <xdr:col>5</xdr:col>
      <xdr:colOff>342900</xdr:colOff>
      <xdr:row>83</xdr:row>
      <xdr:rowOff>47625</xdr:rowOff>
    </xdr:from>
    <xdr:to>
      <xdr:col>5</xdr:col>
      <xdr:colOff>1334700</xdr:colOff>
      <xdr:row>83</xdr:row>
      <xdr:rowOff>1487625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F04A32F8-E0CF-4454-9AA7-0134F7C11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00" y="4105275"/>
          <a:ext cx="991800" cy="1440000"/>
        </a:xfrm>
        <a:prstGeom prst="rect">
          <a:avLst/>
        </a:prstGeom>
      </xdr:spPr>
    </xdr:pic>
    <xdr:clientData/>
  </xdr:twoCellAnchor>
  <xdr:twoCellAnchor>
    <xdr:from>
      <xdr:col>5</xdr:col>
      <xdr:colOff>161925</xdr:colOff>
      <xdr:row>84</xdr:row>
      <xdr:rowOff>247650</xdr:rowOff>
    </xdr:from>
    <xdr:to>
      <xdr:col>5</xdr:col>
      <xdr:colOff>1543050</xdr:colOff>
      <xdr:row>84</xdr:row>
      <xdr:rowOff>1238607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84BFFB5-0512-4590-91E2-03FCA03E3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3025" y="5886450"/>
          <a:ext cx="1381125" cy="990957"/>
        </a:xfrm>
        <a:prstGeom prst="rect">
          <a:avLst/>
        </a:prstGeom>
      </xdr:spPr>
    </xdr:pic>
    <xdr:clientData/>
  </xdr:twoCellAnchor>
  <xdr:twoCellAnchor>
    <xdr:from>
      <xdr:col>5</xdr:col>
      <xdr:colOff>171450</xdr:colOff>
      <xdr:row>85</xdr:row>
      <xdr:rowOff>228601</xdr:rowOff>
    </xdr:from>
    <xdr:to>
      <xdr:col>5</xdr:col>
      <xdr:colOff>1552575</xdr:colOff>
      <xdr:row>85</xdr:row>
      <xdr:rowOff>1219558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F2DEFDC-EBB4-4B10-AE37-69E702576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62550" y="7448551"/>
          <a:ext cx="1381125" cy="990957"/>
        </a:xfrm>
        <a:prstGeom prst="rect">
          <a:avLst/>
        </a:prstGeom>
      </xdr:spPr>
    </xdr:pic>
    <xdr:clientData/>
  </xdr:twoCellAnchor>
  <xdr:twoCellAnchor>
    <xdr:from>
      <xdr:col>5</xdr:col>
      <xdr:colOff>314325</xdr:colOff>
      <xdr:row>90</xdr:row>
      <xdr:rowOff>28575</xdr:rowOff>
    </xdr:from>
    <xdr:to>
      <xdr:col>5</xdr:col>
      <xdr:colOff>1283382</xdr:colOff>
      <xdr:row>90</xdr:row>
      <xdr:rowOff>1468575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1F05124A-81A3-4326-B24C-E65E9422B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5425" y="15154275"/>
          <a:ext cx="969057" cy="1440000"/>
        </a:xfrm>
        <a:prstGeom prst="rect">
          <a:avLst/>
        </a:prstGeom>
      </xdr:spPr>
    </xdr:pic>
    <xdr:clientData/>
  </xdr:twoCellAnchor>
  <xdr:twoCellAnchor>
    <xdr:from>
      <xdr:col>5</xdr:col>
      <xdr:colOff>314325</xdr:colOff>
      <xdr:row>91</xdr:row>
      <xdr:rowOff>76200</xdr:rowOff>
    </xdr:from>
    <xdr:to>
      <xdr:col>5</xdr:col>
      <xdr:colOff>1288220</xdr:colOff>
      <xdr:row>91</xdr:row>
      <xdr:rowOff>1516200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74BAC00F-0C5C-42A1-8EFC-04670536C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5425" y="16783050"/>
          <a:ext cx="973895" cy="1440000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92</xdr:row>
      <xdr:rowOff>19050</xdr:rowOff>
    </xdr:from>
    <xdr:to>
      <xdr:col>5</xdr:col>
      <xdr:colOff>1273784</xdr:colOff>
      <xdr:row>92</xdr:row>
      <xdr:rowOff>1459050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CA60BF1-3C42-43F5-BA0E-52FCF1EF7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324475" y="18307050"/>
          <a:ext cx="940409" cy="1440000"/>
        </a:xfrm>
        <a:prstGeom prst="rect">
          <a:avLst/>
        </a:prstGeom>
      </xdr:spPr>
    </xdr:pic>
    <xdr:clientData/>
  </xdr:twoCellAnchor>
  <xdr:twoCellAnchor>
    <xdr:from>
      <xdr:col>5</xdr:col>
      <xdr:colOff>142875</xdr:colOff>
      <xdr:row>93</xdr:row>
      <xdr:rowOff>76200</xdr:rowOff>
    </xdr:from>
    <xdr:to>
      <xdr:col>5</xdr:col>
      <xdr:colOff>1536423</xdr:colOff>
      <xdr:row>93</xdr:row>
      <xdr:rowOff>1516200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665E904E-858B-4E43-9287-7FBE3AA85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3975" y="19945350"/>
          <a:ext cx="1393548" cy="1440000"/>
        </a:xfrm>
        <a:prstGeom prst="rect">
          <a:avLst/>
        </a:prstGeom>
      </xdr:spPr>
    </xdr:pic>
    <xdr:clientData/>
  </xdr:twoCellAnchor>
  <xdr:twoCellAnchor>
    <xdr:from>
      <xdr:col>5</xdr:col>
      <xdr:colOff>428625</xdr:colOff>
      <xdr:row>94</xdr:row>
      <xdr:rowOff>47625</xdr:rowOff>
    </xdr:from>
    <xdr:to>
      <xdr:col>5</xdr:col>
      <xdr:colOff>1373625</xdr:colOff>
      <xdr:row>94</xdr:row>
      <xdr:rowOff>1487625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FA5E9132-110A-41CA-A704-748F69DE9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19725" y="21497925"/>
          <a:ext cx="945000" cy="1440000"/>
        </a:xfrm>
        <a:prstGeom prst="rect">
          <a:avLst/>
        </a:prstGeom>
      </xdr:spPr>
    </xdr:pic>
    <xdr:clientData/>
  </xdr:twoCellAnchor>
  <xdr:twoCellAnchor>
    <xdr:from>
      <xdr:col>5</xdr:col>
      <xdr:colOff>370628</xdr:colOff>
      <xdr:row>95</xdr:row>
      <xdr:rowOff>139699</xdr:rowOff>
    </xdr:from>
    <xdr:to>
      <xdr:col>5</xdr:col>
      <xdr:colOff>1403297</xdr:colOff>
      <xdr:row>95</xdr:row>
      <xdr:rowOff>1579699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88ADCFC5-1059-440D-A754-FA2EBC400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61728" y="23171149"/>
          <a:ext cx="103266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25867</xdr:colOff>
      <xdr:row>97</xdr:row>
      <xdr:rowOff>333375</xdr:rowOff>
    </xdr:from>
    <xdr:to>
      <xdr:col>5</xdr:col>
      <xdr:colOff>1675869</xdr:colOff>
      <xdr:row>97</xdr:row>
      <xdr:rowOff>1152525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167B7174-57F4-49C2-979A-8EFCE346BD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16967" y="26793825"/>
          <a:ext cx="1650002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69819</xdr:colOff>
      <xdr:row>99</xdr:row>
      <xdr:rowOff>447675</xdr:rowOff>
    </xdr:from>
    <xdr:to>
      <xdr:col>5</xdr:col>
      <xdr:colOff>1631918</xdr:colOff>
      <xdr:row>99</xdr:row>
      <xdr:rowOff>1328859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76794A46-0AAA-4E11-91E9-B2BDB6DF33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060919" y="30070425"/>
          <a:ext cx="1562099" cy="881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67857</xdr:colOff>
      <xdr:row>96</xdr:row>
      <xdr:rowOff>457200</xdr:rowOff>
    </xdr:from>
    <xdr:to>
      <xdr:col>5</xdr:col>
      <xdr:colOff>1633880</xdr:colOff>
      <xdr:row>96</xdr:row>
      <xdr:rowOff>1076325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748822EC-51EC-486D-9D0F-0A1BB85AF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58957" y="25336500"/>
          <a:ext cx="1566023" cy="619125"/>
        </a:xfrm>
        <a:prstGeom prst="rect">
          <a:avLst/>
        </a:prstGeom>
      </xdr:spPr>
    </xdr:pic>
    <xdr:clientData/>
  </xdr:twoCellAnchor>
  <xdr:twoCellAnchor>
    <xdr:from>
      <xdr:col>5</xdr:col>
      <xdr:colOff>569881</xdr:colOff>
      <xdr:row>98</xdr:row>
      <xdr:rowOff>57150</xdr:rowOff>
    </xdr:from>
    <xdr:to>
      <xdr:col>5</xdr:col>
      <xdr:colOff>1131856</xdr:colOff>
      <xdr:row>98</xdr:row>
      <xdr:rowOff>1512758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E2E34B7A-4A76-40B9-838A-35188A24E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0981" y="28098750"/>
          <a:ext cx="561975" cy="1455608"/>
        </a:xfrm>
        <a:prstGeom prst="rect">
          <a:avLst/>
        </a:prstGeom>
      </xdr:spPr>
    </xdr:pic>
    <xdr:clientData/>
  </xdr:twoCellAnchor>
  <xdr:twoCellAnchor>
    <xdr:from>
      <xdr:col>5</xdr:col>
      <xdr:colOff>105402</xdr:colOff>
      <xdr:row>100</xdr:row>
      <xdr:rowOff>342901</xdr:rowOff>
    </xdr:from>
    <xdr:to>
      <xdr:col>5</xdr:col>
      <xdr:colOff>1592412</xdr:colOff>
      <xdr:row>100</xdr:row>
      <xdr:rowOff>1193801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C07FC5F4-5ECD-4E91-8108-D64CB36D1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96502" y="31546801"/>
          <a:ext cx="1487010" cy="85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248832</xdr:colOff>
      <xdr:row>101</xdr:row>
      <xdr:rowOff>104775</xdr:rowOff>
    </xdr:from>
    <xdr:to>
      <xdr:col>5</xdr:col>
      <xdr:colOff>1609725</xdr:colOff>
      <xdr:row>101</xdr:row>
      <xdr:rowOff>1465668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3F043246-F9E2-45A4-B760-B8D8EE755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39932" y="32889825"/>
          <a:ext cx="1360893" cy="1360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527005</xdr:colOff>
      <xdr:row>102</xdr:row>
      <xdr:rowOff>38100</xdr:rowOff>
    </xdr:from>
    <xdr:to>
      <xdr:col>5</xdr:col>
      <xdr:colOff>1174795</xdr:colOff>
      <xdr:row>102</xdr:row>
      <xdr:rowOff>1552786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499441A-DEE1-427E-969E-9702CDA96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518105" y="34404300"/>
          <a:ext cx="647790" cy="1514686"/>
        </a:xfrm>
        <a:prstGeom prst="rect">
          <a:avLst/>
        </a:prstGeom>
      </xdr:spPr>
    </xdr:pic>
    <xdr:clientData/>
  </xdr:twoCellAnchor>
  <xdr:twoCellAnchor>
    <xdr:from>
      <xdr:col>5</xdr:col>
      <xdr:colOff>44933</xdr:colOff>
      <xdr:row>103</xdr:row>
      <xdr:rowOff>457201</xdr:rowOff>
    </xdr:from>
    <xdr:to>
      <xdr:col>5</xdr:col>
      <xdr:colOff>1670533</xdr:colOff>
      <xdr:row>103</xdr:row>
      <xdr:rowOff>1307931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7A1572CD-81D9-4357-816A-1B12EF821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36033" y="36404551"/>
          <a:ext cx="1625600" cy="850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39253</xdr:colOff>
      <xdr:row>104</xdr:row>
      <xdr:rowOff>171451</xdr:rowOff>
    </xdr:from>
    <xdr:to>
      <xdr:col>5</xdr:col>
      <xdr:colOff>1676213</xdr:colOff>
      <xdr:row>104</xdr:row>
      <xdr:rowOff>1257301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24BD3F64-2559-49AD-8C5C-0BEE6F246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30353" y="37699951"/>
          <a:ext cx="1636960" cy="1085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47995</xdr:colOff>
      <xdr:row>105</xdr:row>
      <xdr:rowOff>419100</xdr:rowOff>
    </xdr:from>
    <xdr:to>
      <xdr:col>5</xdr:col>
      <xdr:colOff>1667471</xdr:colOff>
      <xdr:row>105</xdr:row>
      <xdr:rowOff>1276470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5C0A110B-423C-4F99-8A14-7EAD894A1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039095" y="39528750"/>
          <a:ext cx="1619476" cy="857370"/>
        </a:xfrm>
        <a:prstGeom prst="rect">
          <a:avLst/>
        </a:prstGeom>
      </xdr:spPr>
    </xdr:pic>
    <xdr:clientData/>
  </xdr:twoCellAnchor>
  <xdr:twoCellAnchor>
    <xdr:from>
      <xdr:col>5</xdr:col>
      <xdr:colOff>171450</xdr:colOff>
      <xdr:row>47</xdr:row>
      <xdr:rowOff>85725</xdr:rowOff>
    </xdr:from>
    <xdr:to>
      <xdr:col>5</xdr:col>
      <xdr:colOff>1611450</xdr:colOff>
      <xdr:row>47</xdr:row>
      <xdr:rowOff>1525725</xdr:rowOff>
    </xdr:to>
    <xdr:pic>
      <xdr:nvPicPr>
        <xdr:cNvPr id="79" name="Picture 78" descr="Bahlsen Mini Contessa pain d'épice chocolat 100g - MyGermanMarket.com">
          <a:extLst>
            <a:ext uri="{FF2B5EF4-FFF2-40B4-BE49-F238E27FC236}">
              <a16:creationId xmlns:a16="http://schemas.microsoft.com/office/drawing/2014/main" id="{35AD62D2-49BB-4E01-B82C-0E185A7EF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7550" y="90487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152400</xdr:colOff>
      <xdr:row>48</xdr:row>
      <xdr:rowOff>76200</xdr:rowOff>
    </xdr:from>
    <xdr:to>
      <xdr:col>5</xdr:col>
      <xdr:colOff>1592400</xdr:colOff>
      <xdr:row>48</xdr:row>
      <xdr:rowOff>1516200</xdr:rowOff>
    </xdr:to>
    <xdr:pic>
      <xdr:nvPicPr>
        <xdr:cNvPr id="80" name="Picture 79" descr="Bahlsen Gewürz Spekulatius mit Feinsten weihnachtlichen Gewürzen 200g |  eBay.de">
          <a:extLst>
            <a:ext uri="{FF2B5EF4-FFF2-40B4-BE49-F238E27FC236}">
              <a16:creationId xmlns:a16="http://schemas.microsoft.com/office/drawing/2014/main" id="{77217922-E9E4-4352-AFD5-5C6E45B01E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0" y="2476500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304800</xdr:colOff>
      <xdr:row>49</xdr:row>
      <xdr:rowOff>57150</xdr:rowOff>
    </xdr:from>
    <xdr:to>
      <xdr:col>5</xdr:col>
      <xdr:colOff>1409700</xdr:colOff>
      <xdr:row>49</xdr:row>
      <xdr:rowOff>1497150</xdr:rowOff>
    </xdr:to>
    <xdr:pic>
      <xdr:nvPicPr>
        <xdr:cNvPr id="81" name="Picture 80" descr="Ankora fondente 150gr morbidi cuori di panpepato farciti con confettur -  Galiani Store">
          <a:extLst>
            <a:ext uri="{FF2B5EF4-FFF2-40B4-BE49-F238E27FC236}">
              <a16:creationId xmlns:a16="http://schemas.microsoft.com/office/drawing/2014/main" id="{C11A851D-AA71-4107-8E96-69B18D76E6C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51" r="23601"/>
        <a:stretch/>
      </xdr:blipFill>
      <xdr:spPr bwMode="auto">
        <a:xfrm>
          <a:off x="3390900" y="4038600"/>
          <a:ext cx="11049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76200</xdr:colOff>
      <xdr:row>50</xdr:row>
      <xdr:rowOff>390524</xdr:rowOff>
    </xdr:from>
    <xdr:to>
      <xdr:col>5</xdr:col>
      <xdr:colOff>1696200</xdr:colOff>
      <xdr:row>50</xdr:row>
      <xdr:rowOff>1067684</xdr:rowOff>
    </xdr:to>
    <xdr:pic>
      <xdr:nvPicPr>
        <xdr:cNvPr id="82" name="Picture 81" descr="Coppenrath Mini Spekulatius Spice Cookies, 5.3 oz (150 g)">
          <a:extLst>
            <a:ext uri="{FF2B5EF4-FFF2-40B4-BE49-F238E27FC236}">
              <a16:creationId xmlns:a16="http://schemas.microsoft.com/office/drawing/2014/main" id="{6D6B7A72-A896-48A4-A066-6B506F9C9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62300" y="5953124"/>
          <a:ext cx="1620000" cy="677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123825</xdr:colOff>
      <xdr:row>51</xdr:row>
      <xdr:rowOff>57150</xdr:rowOff>
    </xdr:from>
    <xdr:to>
      <xdr:col>5</xdr:col>
      <xdr:colOff>1563825</xdr:colOff>
      <xdr:row>51</xdr:row>
      <xdr:rowOff>1497150</xdr:rowOff>
    </xdr:to>
    <xdr:pic>
      <xdr:nvPicPr>
        <xdr:cNvPr id="83" name="Picture 82" descr="Coppenrath Lebkuchen Cerise Avec Noir sans Gluten 175g 4006952007971 | eBay">
          <a:extLst>
            <a:ext uri="{FF2B5EF4-FFF2-40B4-BE49-F238E27FC236}">
              <a16:creationId xmlns:a16="http://schemas.microsoft.com/office/drawing/2014/main" id="{EC27B123-518A-4075-BDF9-0485EB01D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9925" y="7200900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152400</xdr:colOff>
      <xdr:row>52</xdr:row>
      <xdr:rowOff>76200</xdr:rowOff>
    </xdr:from>
    <xdr:to>
      <xdr:col>5</xdr:col>
      <xdr:colOff>1592400</xdr:colOff>
      <xdr:row>52</xdr:row>
      <xdr:rowOff>1516200</xdr:rowOff>
    </xdr:to>
    <xdr:pic>
      <xdr:nvPicPr>
        <xdr:cNvPr id="84" name="Picture 83" descr="Coppenrath Lebkuchen Plum Gluten Free BB 09/04/2025">
          <a:extLst>
            <a:ext uri="{FF2B5EF4-FFF2-40B4-BE49-F238E27FC236}">
              <a16:creationId xmlns:a16="http://schemas.microsoft.com/office/drawing/2014/main" id="{AB21FE7C-09BA-4808-84BE-74D97A006E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0" y="8801100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47625</xdr:colOff>
      <xdr:row>53</xdr:row>
      <xdr:rowOff>428625</xdr:rowOff>
    </xdr:from>
    <xdr:to>
      <xdr:col>5</xdr:col>
      <xdr:colOff>1667625</xdr:colOff>
      <xdr:row>53</xdr:row>
      <xdr:rowOff>1247775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2128589F-002D-4C35-B1E0-89B064A978B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58" b="22977"/>
        <a:stretch/>
      </xdr:blipFill>
      <xdr:spPr bwMode="auto">
        <a:xfrm>
          <a:off x="3133725" y="10734675"/>
          <a:ext cx="162000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66675</xdr:colOff>
      <xdr:row>54</xdr:row>
      <xdr:rowOff>76200</xdr:rowOff>
    </xdr:from>
    <xdr:to>
      <xdr:col>5</xdr:col>
      <xdr:colOff>1665967</xdr:colOff>
      <xdr:row>54</xdr:row>
      <xdr:rowOff>1516200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1B012DB5-3D66-4327-8225-EBCC46A047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2775" y="11963400"/>
          <a:ext cx="159929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247650</xdr:colOff>
      <xdr:row>55</xdr:row>
      <xdr:rowOff>66675</xdr:rowOff>
    </xdr:from>
    <xdr:to>
      <xdr:col>5</xdr:col>
      <xdr:colOff>1413668</xdr:colOff>
      <xdr:row>55</xdr:row>
      <xdr:rowOff>1506675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F074D2A8-6709-4546-A4EA-467C3FF53B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0" y="13535025"/>
          <a:ext cx="116601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400050</xdr:colOff>
      <xdr:row>56</xdr:row>
      <xdr:rowOff>76200</xdr:rowOff>
    </xdr:from>
    <xdr:to>
      <xdr:col>5</xdr:col>
      <xdr:colOff>1183767</xdr:colOff>
      <xdr:row>56</xdr:row>
      <xdr:rowOff>1516200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BDBBE0E4-AECE-45C0-8DF3-D404E1444D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86150" y="15125700"/>
          <a:ext cx="78371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409575</xdr:colOff>
      <xdr:row>57</xdr:row>
      <xdr:rowOff>76200</xdr:rowOff>
    </xdr:from>
    <xdr:to>
      <xdr:col>5</xdr:col>
      <xdr:colOff>1193292</xdr:colOff>
      <xdr:row>57</xdr:row>
      <xdr:rowOff>1516200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9DBAD7E7-1A58-4A21-8954-DFC3B8404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95675" y="16706850"/>
          <a:ext cx="78371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504825</xdr:colOff>
      <xdr:row>58</xdr:row>
      <xdr:rowOff>76200</xdr:rowOff>
    </xdr:from>
    <xdr:to>
      <xdr:col>5</xdr:col>
      <xdr:colOff>1135621</xdr:colOff>
      <xdr:row>58</xdr:row>
      <xdr:rowOff>1516200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264F8D12-55A0-4EF4-9C39-56F5351828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90925" y="18288000"/>
          <a:ext cx="63079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485776</xdr:colOff>
      <xdr:row>59</xdr:row>
      <xdr:rowOff>85725</xdr:rowOff>
    </xdr:from>
    <xdr:to>
      <xdr:col>5</xdr:col>
      <xdr:colOff>1158199</xdr:colOff>
      <xdr:row>59</xdr:row>
      <xdr:rowOff>1525725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EFACDCAD-E442-4FB7-81DE-86F87A99F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571876" y="19878675"/>
          <a:ext cx="672423" cy="1440000"/>
        </a:xfrm>
        <a:prstGeom prst="rect">
          <a:avLst/>
        </a:prstGeom>
      </xdr:spPr>
    </xdr:pic>
    <xdr:clientData/>
  </xdr:twoCellAnchor>
  <xdr:twoCellAnchor>
    <xdr:from>
      <xdr:col>5</xdr:col>
      <xdr:colOff>457200</xdr:colOff>
      <xdr:row>60</xdr:row>
      <xdr:rowOff>47625</xdr:rowOff>
    </xdr:from>
    <xdr:to>
      <xdr:col>5</xdr:col>
      <xdr:colOff>1138970</xdr:colOff>
      <xdr:row>60</xdr:row>
      <xdr:rowOff>1487625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55FED359-F1F2-45A7-B0C9-9D1752C38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43300" y="21421725"/>
          <a:ext cx="68177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428625</xdr:colOff>
      <xdr:row>61</xdr:row>
      <xdr:rowOff>95250</xdr:rowOff>
    </xdr:from>
    <xdr:to>
      <xdr:col>5</xdr:col>
      <xdr:colOff>1110395</xdr:colOff>
      <xdr:row>61</xdr:row>
      <xdr:rowOff>1535250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719EED47-B56C-4FB2-8303-251A0F10E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4725" y="23050500"/>
          <a:ext cx="68177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428625</xdr:colOff>
      <xdr:row>62</xdr:row>
      <xdr:rowOff>85725</xdr:rowOff>
    </xdr:from>
    <xdr:to>
      <xdr:col>5</xdr:col>
      <xdr:colOff>1033935</xdr:colOff>
      <xdr:row>62</xdr:row>
      <xdr:rowOff>1525725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202A64EA-2F8E-4B2B-830B-D301FE3A86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4725" y="24622125"/>
          <a:ext cx="60531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200026</xdr:colOff>
      <xdr:row>63</xdr:row>
      <xdr:rowOff>47625</xdr:rowOff>
    </xdr:from>
    <xdr:to>
      <xdr:col>5</xdr:col>
      <xdr:colOff>1462405</xdr:colOff>
      <xdr:row>63</xdr:row>
      <xdr:rowOff>1487625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349C401C-167D-427B-B9D5-D836C43E4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286126" y="26165175"/>
          <a:ext cx="1262379" cy="1440000"/>
        </a:xfrm>
        <a:prstGeom prst="rect">
          <a:avLst/>
        </a:prstGeom>
      </xdr:spPr>
    </xdr:pic>
    <xdr:clientData/>
  </xdr:twoCellAnchor>
  <xdr:twoCellAnchor>
    <xdr:from>
      <xdr:col>5</xdr:col>
      <xdr:colOff>219075</xdr:colOff>
      <xdr:row>64</xdr:row>
      <xdr:rowOff>57150</xdr:rowOff>
    </xdr:from>
    <xdr:to>
      <xdr:col>5</xdr:col>
      <xdr:colOff>1487040</xdr:colOff>
      <xdr:row>64</xdr:row>
      <xdr:rowOff>1497150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3E732AD-5A98-4AAC-A690-27103C028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5175" y="27755850"/>
          <a:ext cx="126796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504825</xdr:colOff>
      <xdr:row>65</xdr:row>
      <xdr:rowOff>76200</xdr:rowOff>
    </xdr:from>
    <xdr:to>
      <xdr:col>5</xdr:col>
      <xdr:colOff>1110135</xdr:colOff>
      <xdr:row>65</xdr:row>
      <xdr:rowOff>1516200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E17EE31A-F537-4A1E-9A45-A05E08FC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90925" y="29356050"/>
          <a:ext cx="60531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476250</xdr:colOff>
      <xdr:row>66</xdr:row>
      <xdr:rowOff>66675</xdr:rowOff>
    </xdr:from>
    <xdr:to>
      <xdr:col>5</xdr:col>
      <xdr:colOff>1132533</xdr:colOff>
      <xdr:row>66</xdr:row>
      <xdr:rowOff>1506675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4FC02138-C276-42A0-8B3B-CC45EBBC5A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62350" y="30927675"/>
          <a:ext cx="65628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38100</xdr:colOff>
      <xdr:row>67</xdr:row>
      <xdr:rowOff>361950</xdr:rowOff>
    </xdr:from>
    <xdr:to>
      <xdr:col>5</xdr:col>
      <xdr:colOff>1658100</xdr:colOff>
      <xdr:row>67</xdr:row>
      <xdr:rowOff>1023493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32CCCE2B-5A32-48B1-8FBF-945810D534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0" y="32804100"/>
          <a:ext cx="1620000" cy="661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28575</xdr:colOff>
      <xdr:row>68</xdr:row>
      <xdr:rowOff>466725</xdr:rowOff>
    </xdr:from>
    <xdr:to>
      <xdr:col>5</xdr:col>
      <xdr:colOff>1648575</xdr:colOff>
      <xdr:row>68</xdr:row>
      <xdr:rowOff>1128268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888349D9-0397-49F8-BDCF-E259B9354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34490025"/>
          <a:ext cx="1620000" cy="661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47625</xdr:colOff>
      <xdr:row>69</xdr:row>
      <xdr:rowOff>390526</xdr:rowOff>
    </xdr:from>
    <xdr:to>
      <xdr:col>5</xdr:col>
      <xdr:colOff>1667625</xdr:colOff>
      <xdr:row>69</xdr:row>
      <xdr:rowOff>1057279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24EABF82-ECBF-44C3-87FD-546C4254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133725" y="35994976"/>
          <a:ext cx="1620000" cy="666753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70</xdr:row>
      <xdr:rowOff>476250</xdr:rowOff>
    </xdr:from>
    <xdr:to>
      <xdr:col>5</xdr:col>
      <xdr:colOff>1677150</xdr:colOff>
      <xdr:row>70</xdr:row>
      <xdr:rowOff>965896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D49EECCD-EE64-4E63-9B83-FFD71E3F1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0" y="37661850"/>
          <a:ext cx="1620000" cy="4896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57149</xdr:colOff>
      <xdr:row>71</xdr:row>
      <xdr:rowOff>466725</xdr:rowOff>
    </xdr:from>
    <xdr:to>
      <xdr:col>5</xdr:col>
      <xdr:colOff>1677149</xdr:colOff>
      <xdr:row>71</xdr:row>
      <xdr:rowOff>987625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3ED2B826-D4D1-4E17-9B72-2F6F1A66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49" y="39233475"/>
          <a:ext cx="1620000" cy="52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352425</xdr:colOff>
      <xdr:row>72</xdr:row>
      <xdr:rowOff>57150</xdr:rowOff>
    </xdr:from>
    <xdr:to>
      <xdr:col>5</xdr:col>
      <xdr:colOff>1391009</xdr:colOff>
      <xdr:row>72</xdr:row>
      <xdr:rowOff>1497150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4CFA0FAB-7813-45B4-B5C2-A4611B618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38525" y="40405050"/>
          <a:ext cx="1038584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57150</xdr:colOff>
      <xdr:row>73</xdr:row>
      <xdr:rowOff>333375</xdr:rowOff>
    </xdr:from>
    <xdr:to>
      <xdr:col>5</xdr:col>
      <xdr:colOff>1677150</xdr:colOff>
      <xdr:row>73</xdr:row>
      <xdr:rowOff>1067844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8176364-BDBB-473D-8BC5-EC36BC5BBB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0" y="42262425"/>
          <a:ext cx="1620000" cy="734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361950</xdr:colOff>
      <xdr:row>74</xdr:row>
      <xdr:rowOff>76200</xdr:rowOff>
    </xdr:from>
    <xdr:to>
      <xdr:col>5</xdr:col>
      <xdr:colOff>1426021</xdr:colOff>
      <xdr:row>74</xdr:row>
      <xdr:rowOff>1516200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4662B36E-652B-4A33-B13B-541A97EF5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8050" y="43586400"/>
          <a:ext cx="106407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38100</xdr:colOff>
      <xdr:row>75</xdr:row>
      <xdr:rowOff>419100</xdr:rowOff>
    </xdr:from>
    <xdr:to>
      <xdr:col>5</xdr:col>
      <xdr:colOff>1658100</xdr:colOff>
      <xdr:row>75</xdr:row>
      <xdr:rowOff>1007717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8330B273-39BE-4EAB-B584-43F819CFD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0" y="45510450"/>
          <a:ext cx="1620000" cy="588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142875</xdr:colOff>
      <xdr:row>76</xdr:row>
      <xdr:rowOff>66675</xdr:rowOff>
    </xdr:from>
    <xdr:to>
      <xdr:col>5</xdr:col>
      <xdr:colOff>1538273</xdr:colOff>
      <xdr:row>76</xdr:row>
      <xdr:rowOff>1506675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271DEC72-7AA1-4494-B7DA-75C356C91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46739175"/>
          <a:ext cx="139539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104775</xdr:colOff>
      <xdr:row>77</xdr:row>
      <xdr:rowOff>66675</xdr:rowOff>
    </xdr:from>
    <xdr:to>
      <xdr:col>5</xdr:col>
      <xdr:colOff>1576633</xdr:colOff>
      <xdr:row>77</xdr:row>
      <xdr:rowOff>1506675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55E980A6-1B5F-4F51-AEA1-F7C61F319A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0875" y="48320325"/>
          <a:ext cx="147185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123825</xdr:colOff>
      <xdr:row>78</xdr:row>
      <xdr:rowOff>57150</xdr:rowOff>
    </xdr:from>
    <xdr:to>
      <xdr:col>5</xdr:col>
      <xdr:colOff>1595683</xdr:colOff>
      <xdr:row>78</xdr:row>
      <xdr:rowOff>1497150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E79FEE60-AC2D-4137-9A08-552F4CE36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9925" y="49891950"/>
          <a:ext cx="147185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257175</xdr:colOff>
      <xdr:row>79</xdr:row>
      <xdr:rowOff>57150</xdr:rowOff>
    </xdr:from>
    <xdr:to>
      <xdr:col>5</xdr:col>
      <xdr:colOff>1466699</xdr:colOff>
      <xdr:row>79</xdr:row>
      <xdr:rowOff>2209800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B55B1C20-55B4-4161-81D0-272A754F7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343275" y="51473100"/>
          <a:ext cx="1209524" cy="1524000"/>
        </a:xfrm>
        <a:prstGeom prst="rect">
          <a:avLst/>
        </a:prstGeom>
      </xdr:spPr>
    </xdr:pic>
    <xdr:clientData/>
  </xdr:twoCellAnchor>
  <xdr:twoCellAnchor>
    <xdr:from>
      <xdr:col>5</xdr:col>
      <xdr:colOff>581025</xdr:colOff>
      <xdr:row>80</xdr:row>
      <xdr:rowOff>19050</xdr:rowOff>
    </xdr:from>
    <xdr:to>
      <xdr:col>5</xdr:col>
      <xdr:colOff>1600200</xdr:colOff>
      <xdr:row>80</xdr:row>
      <xdr:rowOff>1524000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36F3680C-50B7-46F0-97C1-2BAE6338D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79952850"/>
          <a:ext cx="1019175" cy="150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247650</xdr:colOff>
      <xdr:row>81</xdr:row>
      <xdr:rowOff>47625</xdr:rowOff>
    </xdr:from>
    <xdr:to>
      <xdr:col>5</xdr:col>
      <xdr:colOff>1867650</xdr:colOff>
      <xdr:row>81</xdr:row>
      <xdr:rowOff>1496645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7CC47034-AC30-476B-B570-D207774F9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552950" y="81562575"/>
          <a:ext cx="1620000" cy="1449020"/>
        </a:xfrm>
        <a:prstGeom prst="rect">
          <a:avLst/>
        </a:prstGeom>
      </xdr:spPr>
    </xdr:pic>
    <xdr:clientData/>
  </xdr:twoCellAnchor>
  <xdr:twoCellAnchor>
    <xdr:from>
      <xdr:col>5</xdr:col>
      <xdr:colOff>133351</xdr:colOff>
      <xdr:row>33</xdr:row>
      <xdr:rowOff>114300</xdr:rowOff>
    </xdr:from>
    <xdr:to>
      <xdr:col>5</xdr:col>
      <xdr:colOff>743782</xdr:colOff>
      <xdr:row>33</xdr:row>
      <xdr:rowOff>1536300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66F5295-8899-44D2-A061-12A6DC10B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238251" y="20078700"/>
          <a:ext cx="610431" cy="1422000"/>
        </a:xfrm>
        <a:prstGeom prst="rect">
          <a:avLst/>
        </a:prstGeom>
      </xdr:spPr>
    </xdr:pic>
    <xdr:clientData/>
  </xdr:twoCellAnchor>
  <xdr:twoCellAnchor>
    <xdr:from>
      <xdr:col>5</xdr:col>
      <xdr:colOff>180975</xdr:colOff>
      <xdr:row>19</xdr:row>
      <xdr:rowOff>66675</xdr:rowOff>
    </xdr:from>
    <xdr:to>
      <xdr:col>5</xdr:col>
      <xdr:colOff>788409</xdr:colOff>
      <xdr:row>19</xdr:row>
      <xdr:rowOff>1488675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AD2C0E0-129B-467D-9DE1-9B0B881BC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285875" y="21612225"/>
          <a:ext cx="607434" cy="1422000"/>
        </a:xfrm>
        <a:prstGeom prst="rect">
          <a:avLst/>
        </a:prstGeom>
      </xdr:spPr>
    </xdr:pic>
    <xdr:clientData/>
  </xdr:twoCellAnchor>
  <xdr:twoCellAnchor>
    <xdr:from>
      <xdr:col>5</xdr:col>
      <xdr:colOff>222539</xdr:colOff>
      <xdr:row>18</xdr:row>
      <xdr:rowOff>111702</xdr:rowOff>
    </xdr:from>
    <xdr:to>
      <xdr:col>5</xdr:col>
      <xdr:colOff>855573</xdr:colOff>
      <xdr:row>18</xdr:row>
      <xdr:rowOff>1533702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9CEB52EE-3793-42E7-8E25-82EC31A74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534766" y="18417020"/>
          <a:ext cx="633034" cy="1422000"/>
        </a:xfrm>
        <a:prstGeom prst="rect">
          <a:avLst/>
        </a:prstGeom>
      </xdr:spPr>
    </xdr:pic>
    <xdr:clientData/>
  </xdr:twoCellAnchor>
  <xdr:twoCellAnchor>
    <xdr:from>
      <xdr:col>5</xdr:col>
      <xdr:colOff>190500</xdr:colOff>
      <xdr:row>27</xdr:row>
      <xdr:rowOff>95250</xdr:rowOff>
    </xdr:from>
    <xdr:to>
      <xdr:col>5</xdr:col>
      <xdr:colOff>768474</xdr:colOff>
      <xdr:row>27</xdr:row>
      <xdr:rowOff>1517250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FE68E36D-CE3D-45F5-8C8A-E47FB921E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295400" y="27965400"/>
          <a:ext cx="577974" cy="1422000"/>
        </a:xfrm>
        <a:prstGeom prst="rect">
          <a:avLst/>
        </a:prstGeom>
      </xdr:spPr>
    </xdr:pic>
    <xdr:clientData/>
  </xdr:twoCellAnchor>
  <xdr:twoCellAnchor>
    <xdr:from>
      <xdr:col>5</xdr:col>
      <xdr:colOff>47625</xdr:colOff>
      <xdr:row>24</xdr:row>
      <xdr:rowOff>95250</xdr:rowOff>
    </xdr:from>
    <xdr:to>
      <xdr:col>5</xdr:col>
      <xdr:colOff>686359</xdr:colOff>
      <xdr:row>24</xdr:row>
      <xdr:rowOff>1517250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88E37921-C6FE-4E5A-A76F-BCEF8DBAC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152525" y="7391400"/>
          <a:ext cx="638734" cy="1422000"/>
        </a:xfrm>
        <a:prstGeom prst="rect">
          <a:avLst/>
        </a:prstGeom>
      </xdr:spPr>
    </xdr:pic>
    <xdr:clientData/>
  </xdr:twoCellAnchor>
  <xdr:twoCellAnchor>
    <xdr:from>
      <xdr:col>5</xdr:col>
      <xdr:colOff>200025</xdr:colOff>
      <xdr:row>20</xdr:row>
      <xdr:rowOff>114300</xdr:rowOff>
    </xdr:from>
    <xdr:to>
      <xdr:col>5</xdr:col>
      <xdr:colOff>793675</xdr:colOff>
      <xdr:row>20</xdr:row>
      <xdr:rowOff>1536300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EA92F534-B8C2-40FA-9CFE-62CAEA7CE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304925" y="29565600"/>
          <a:ext cx="593650" cy="1422000"/>
        </a:xfrm>
        <a:prstGeom prst="rect">
          <a:avLst/>
        </a:prstGeom>
      </xdr:spPr>
    </xdr:pic>
    <xdr:clientData/>
  </xdr:twoCellAnchor>
  <xdr:twoCellAnchor>
    <xdr:from>
      <xdr:col>5</xdr:col>
      <xdr:colOff>142875</xdr:colOff>
      <xdr:row>21</xdr:row>
      <xdr:rowOff>57150</xdr:rowOff>
    </xdr:from>
    <xdr:to>
      <xdr:col>5</xdr:col>
      <xdr:colOff>762428</xdr:colOff>
      <xdr:row>21</xdr:row>
      <xdr:rowOff>1479150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FF8616EF-91B2-47D6-8017-6EF53E0DC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448175" y="37518975"/>
          <a:ext cx="619553" cy="1422000"/>
        </a:xfrm>
        <a:prstGeom prst="rect">
          <a:avLst/>
        </a:prstGeom>
      </xdr:spPr>
    </xdr:pic>
    <xdr:clientData/>
  </xdr:twoCellAnchor>
  <xdr:twoCellAnchor>
    <xdr:from>
      <xdr:col>5</xdr:col>
      <xdr:colOff>171450</xdr:colOff>
      <xdr:row>22</xdr:row>
      <xdr:rowOff>85725</xdr:rowOff>
    </xdr:from>
    <xdr:to>
      <xdr:col>5</xdr:col>
      <xdr:colOff>774229</xdr:colOff>
      <xdr:row>22</xdr:row>
      <xdr:rowOff>1507725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CFC2571D-FAED-43BA-AE0A-B30D60E84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4476750" y="39128700"/>
          <a:ext cx="602779" cy="1422000"/>
        </a:xfrm>
        <a:prstGeom prst="rect">
          <a:avLst/>
        </a:prstGeom>
      </xdr:spPr>
    </xdr:pic>
    <xdr:clientData/>
  </xdr:twoCellAnchor>
  <xdr:twoCellAnchor>
    <xdr:from>
      <xdr:col>5</xdr:col>
      <xdr:colOff>104775</xdr:colOff>
      <xdr:row>23</xdr:row>
      <xdr:rowOff>76200</xdr:rowOff>
    </xdr:from>
    <xdr:to>
      <xdr:col>5</xdr:col>
      <xdr:colOff>763238</xdr:colOff>
      <xdr:row>23</xdr:row>
      <xdr:rowOff>1498200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DA98ACF7-6569-4530-A87C-4164410B9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209675" y="5791200"/>
          <a:ext cx="658463" cy="1422000"/>
        </a:xfrm>
        <a:prstGeom prst="rect">
          <a:avLst/>
        </a:prstGeom>
      </xdr:spPr>
    </xdr:pic>
    <xdr:clientData/>
  </xdr:twoCellAnchor>
  <xdr:twoCellAnchor>
    <xdr:from>
      <xdr:col>5</xdr:col>
      <xdr:colOff>152400</xdr:colOff>
      <xdr:row>26</xdr:row>
      <xdr:rowOff>76200</xdr:rowOff>
    </xdr:from>
    <xdr:to>
      <xdr:col>5</xdr:col>
      <xdr:colOff>802325</xdr:colOff>
      <xdr:row>26</xdr:row>
      <xdr:rowOff>1498200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8FD75D0B-5C8F-4D73-9249-6602F5985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257300" y="12134850"/>
          <a:ext cx="649925" cy="1422000"/>
        </a:xfrm>
        <a:prstGeom prst="rect">
          <a:avLst/>
        </a:prstGeom>
      </xdr:spPr>
    </xdr:pic>
    <xdr:clientData/>
  </xdr:twoCellAnchor>
  <xdr:twoCellAnchor>
    <xdr:from>
      <xdr:col>5</xdr:col>
      <xdr:colOff>85725</xdr:colOff>
      <xdr:row>25</xdr:row>
      <xdr:rowOff>114300</xdr:rowOff>
    </xdr:from>
    <xdr:to>
      <xdr:col>5</xdr:col>
      <xdr:colOff>700141</xdr:colOff>
      <xdr:row>25</xdr:row>
      <xdr:rowOff>1536300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36F1B578-E5F8-4FAC-B6B9-7426560CB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190625" y="8991600"/>
          <a:ext cx="614416" cy="1422000"/>
        </a:xfrm>
        <a:prstGeom prst="rect">
          <a:avLst/>
        </a:prstGeom>
      </xdr:spPr>
    </xdr:pic>
    <xdr:clientData/>
  </xdr:twoCellAnchor>
  <xdr:twoCellAnchor>
    <xdr:from>
      <xdr:col>5</xdr:col>
      <xdr:colOff>142875</xdr:colOff>
      <xdr:row>32</xdr:row>
      <xdr:rowOff>95250</xdr:rowOff>
    </xdr:from>
    <xdr:to>
      <xdr:col>5</xdr:col>
      <xdr:colOff>786493</xdr:colOff>
      <xdr:row>32</xdr:row>
      <xdr:rowOff>1517250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F9A9E53A-8A22-4DD6-9753-410434345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247775" y="18478500"/>
          <a:ext cx="643618" cy="1422000"/>
        </a:xfrm>
        <a:prstGeom prst="rect">
          <a:avLst/>
        </a:prstGeom>
      </xdr:spPr>
    </xdr:pic>
    <xdr:clientData/>
  </xdr:twoCellAnchor>
  <xdr:twoCellAnchor>
    <xdr:from>
      <xdr:col>5</xdr:col>
      <xdr:colOff>733426</xdr:colOff>
      <xdr:row>36</xdr:row>
      <xdr:rowOff>104775</xdr:rowOff>
    </xdr:from>
    <xdr:to>
      <xdr:col>5</xdr:col>
      <xdr:colOff>1225735</xdr:colOff>
      <xdr:row>36</xdr:row>
      <xdr:rowOff>1526775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AE4A3A7B-366C-42E0-A3EF-835AC7451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038726" y="43891200"/>
          <a:ext cx="492309" cy="1422000"/>
        </a:xfrm>
        <a:prstGeom prst="rect">
          <a:avLst/>
        </a:prstGeom>
      </xdr:spPr>
    </xdr:pic>
    <xdr:clientData/>
  </xdr:twoCellAnchor>
  <xdr:twoCellAnchor>
    <xdr:from>
      <xdr:col>5</xdr:col>
      <xdr:colOff>714376</xdr:colOff>
      <xdr:row>38</xdr:row>
      <xdr:rowOff>66675</xdr:rowOff>
    </xdr:from>
    <xdr:to>
      <xdr:col>5</xdr:col>
      <xdr:colOff>1218701</xdr:colOff>
      <xdr:row>38</xdr:row>
      <xdr:rowOff>1488675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6811CE24-3FD9-4AB7-9576-75E237727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019676" y="47720250"/>
          <a:ext cx="504325" cy="1422000"/>
        </a:xfrm>
        <a:prstGeom prst="rect">
          <a:avLst/>
        </a:prstGeom>
      </xdr:spPr>
    </xdr:pic>
    <xdr:clientData/>
  </xdr:twoCellAnchor>
  <xdr:twoCellAnchor>
    <xdr:from>
      <xdr:col>5</xdr:col>
      <xdr:colOff>828674</xdr:colOff>
      <xdr:row>27</xdr:row>
      <xdr:rowOff>95250</xdr:rowOff>
    </xdr:from>
    <xdr:to>
      <xdr:col>5</xdr:col>
      <xdr:colOff>1557180</xdr:colOff>
      <xdr:row>27</xdr:row>
      <xdr:rowOff>1517250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BF850A1-97F5-470C-91FB-A5BC26E6FCD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917" t="12000"/>
        <a:stretch/>
      </xdr:blipFill>
      <xdr:spPr bwMode="auto">
        <a:xfrm>
          <a:off x="1933574" y="27965400"/>
          <a:ext cx="728506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933450</xdr:colOff>
      <xdr:row>20</xdr:row>
      <xdr:rowOff>123825</xdr:rowOff>
    </xdr:from>
    <xdr:to>
      <xdr:col>5</xdr:col>
      <xdr:colOff>1645878</xdr:colOff>
      <xdr:row>20</xdr:row>
      <xdr:rowOff>1545825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650DC5FA-B3F2-457E-BAFF-377DC4321CC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241" t="14653"/>
        <a:stretch/>
      </xdr:blipFill>
      <xdr:spPr bwMode="auto">
        <a:xfrm>
          <a:off x="2038350" y="29575125"/>
          <a:ext cx="712428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819151</xdr:colOff>
      <xdr:row>32</xdr:row>
      <xdr:rowOff>85726</xdr:rowOff>
    </xdr:from>
    <xdr:to>
      <xdr:col>5</xdr:col>
      <xdr:colOff>1618094</xdr:colOff>
      <xdr:row>32</xdr:row>
      <xdr:rowOff>1507726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33CBCD95-69C7-4C30-8971-4E2657E74EA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33" t="15167" b="5334"/>
        <a:stretch/>
      </xdr:blipFill>
      <xdr:spPr bwMode="auto">
        <a:xfrm>
          <a:off x="1924051" y="18468976"/>
          <a:ext cx="798943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876299</xdr:colOff>
      <xdr:row>22</xdr:row>
      <xdr:rowOff>161924</xdr:rowOff>
    </xdr:from>
    <xdr:to>
      <xdr:col>5</xdr:col>
      <xdr:colOff>1645800</xdr:colOff>
      <xdr:row>22</xdr:row>
      <xdr:rowOff>1517249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1675391D-85E3-4CD4-A7CF-54694085B8A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7" t="14500" b="4333"/>
        <a:stretch/>
      </xdr:blipFill>
      <xdr:spPr bwMode="auto">
        <a:xfrm>
          <a:off x="5181599" y="39204899"/>
          <a:ext cx="769501" cy="135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95250</xdr:colOff>
      <xdr:row>30</xdr:row>
      <xdr:rowOff>85725</xdr:rowOff>
    </xdr:from>
    <xdr:to>
      <xdr:col>5</xdr:col>
      <xdr:colOff>1517250</xdr:colOff>
      <xdr:row>30</xdr:row>
      <xdr:rowOff>1507725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6373B695-1C72-485A-9092-20B1F0855A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0150" y="15306675"/>
          <a:ext cx="1422000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114300</xdr:colOff>
      <xdr:row>31</xdr:row>
      <xdr:rowOff>66675</xdr:rowOff>
    </xdr:from>
    <xdr:to>
      <xdr:col>5</xdr:col>
      <xdr:colOff>1536300</xdr:colOff>
      <xdr:row>31</xdr:row>
      <xdr:rowOff>1488675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8A8F6702-C124-4F28-99BE-BE591EB73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16868775"/>
          <a:ext cx="1422000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819149</xdr:colOff>
      <xdr:row>21</xdr:row>
      <xdr:rowOff>104775</xdr:rowOff>
    </xdr:from>
    <xdr:to>
      <xdr:col>5</xdr:col>
      <xdr:colOff>1519674</xdr:colOff>
      <xdr:row>21</xdr:row>
      <xdr:rowOff>1526775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1BFF51D8-F45B-4BB6-9ADE-EE937F842F7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418" t="9501" r="-1"/>
        <a:stretch/>
      </xdr:blipFill>
      <xdr:spPr bwMode="auto">
        <a:xfrm>
          <a:off x="1924049" y="24812625"/>
          <a:ext cx="700525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66675</xdr:colOff>
      <xdr:row>28</xdr:row>
      <xdr:rowOff>238125</xdr:rowOff>
    </xdr:from>
    <xdr:to>
      <xdr:col>5</xdr:col>
      <xdr:colOff>892855</xdr:colOff>
      <xdr:row>28</xdr:row>
      <xdr:rowOff>1307700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D1CF4700-9505-4BD0-8FD6-733657832C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/>
        <a:srcRect l="21673"/>
        <a:stretch/>
      </xdr:blipFill>
      <xdr:spPr>
        <a:xfrm>
          <a:off x="1171575" y="10696575"/>
          <a:ext cx="826180" cy="1069575"/>
        </a:xfrm>
        <a:prstGeom prst="rect">
          <a:avLst/>
        </a:prstGeom>
      </xdr:spPr>
    </xdr:pic>
    <xdr:clientData/>
  </xdr:twoCellAnchor>
  <xdr:twoCellAnchor>
    <xdr:from>
      <xdr:col>5</xdr:col>
      <xdr:colOff>857250</xdr:colOff>
      <xdr:row>25</xdr:row>
      <xdr:rowOff>95249</xdr:rowOff>
    </xdr:from>
    <xdr:to>
      <xdr:col>5</xdr:col>
      <xdr:colOff>1567564</xdr:colOff>
      <xdr:row>25</xdr:row>
      <xdr:rowOff>1517249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3BDDBE56-4746-41AD-9577-09258FA54FA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833" t="13583"/>
        <a:stretch/>
      </xdr:blipFill>
      <xdr:spPr bwMode="auto">
        <a:xfrm>
          <a:off x="5162550" y="30603824"/>
          <a:ext cx="710314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781049</xdr:colOff>
      <xdr:row>24</xdr:row>
      <xdr:rowOff>76200</xdr:rowOff>
    </xdr:from>
    <xdr:to>
      <xdr:col>5</xdr:col>
      <xdr:colOff>1533324</xdr:colOff>
      <xdr:row>24</xdr:row>
      <xdr:rowOff>1498200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6EC831BC-A0F5-42E7-8C66-107CA3DEC64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17" t="11000"/>
        <a:stretch/>
      </xdr:blipFill>
      <xdr:spPr bwMode="auto">
        <a:xfrm>
          <a:off x="1885949" y="7372350"/>
          <a:ext cx="752275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904874</xdr:colOff>
      <xdr:row>26</xdr:row>
      <xdr:rowOff>104774</xdr:rowOff>
    </xdr:from>
    <xdr:to>
      <xdr:col>5</xdr:col>
      <xdr:colOff>1568827</xdr:colOff>
      <xdr:row>26</xdr:row>
      <xdr:rowOff>1526774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D4C4E761-153D-4453-8254-88B24A5BCC2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250" t="10583"/>
        <a:stretch/>
      </xdr:blipFill>
      <xdr:spPr bwMode="auto">
        <a:xfrm>
          <a:off x="2009774" y="12163424"/>
          <a:ext cx="663953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171450</xdr:colOff>
      <xdr:row>29</xdr:row>
      <xdr:rowOff>123825</xdr:rowOff>
    </xdr:from>
    <xdr:to>
      <xdr:col>5</xdr:col>
      <xdr:colOff>1593450</xdr:colOff>
      <xdr:row>29</xdr:row>
      <xdr:rowOff>1545825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ACC822F8-CBC9-44D3-81C2-5E294D055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" y="13763625"/>
          <a:ext cx="1422000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895349</xdr:colOff>
      <xdr:row>33</xdr:row>
      <xdr:rowOff>85725</xdr:rowOff>
    </xdr:from>
    <xdr:to>
      <xdr:col>5</xdr:col>
      <xdr:colOff>1570735</xdr:colOff>
      <xdr:row>33</xdr:row>
      <xdr:rowOff>1507725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17DBCCD2-A5D4-4FF5-8365-7AC15EDD73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750" t="6833"/>
        <a:stretch/>
      </xdr:blipFill>
      <xdr:spPr bwMode="auto">
        <a:xfrm>
          <a:off x="2000249" y="20050125"/>
          <a:ext cx="675386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857249</xdr:colOff>
      <xdr:row>19</xdr:row>
      <xdr:rowOff>95250</xdr:rowOff>
    </xdr:from>
    <xdr:to>
      <xdr:col>5</xdr:col>
      <xdr:colOff>1609033</xdr:colOff>
      <xdr:row>19</xdr:row>
      <xdr:rowOff>1517250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52228480-EA1A-4824-A5D0-DAE9E0A1EFB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7" t="12833"/>
        <a:stretch/>
      </xdr:blipFill>
      <xdr:spPr bwMode="auto">
        <a:xfrm>
          <a:off x="1962149" y="21640800"/>
          <a:ext cx="751784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1027833</xdr:colOff>
      <xdr:row>18</xdr:row>
      <xdr:rowOff>113434</xdr:rowOff>
    </xdr:from>
    <xdr:to>
      <xdr:col>5</xdr:col>
      <xdr:colOff>1733224</xdr:colOff>
      <xdr:row>18</xdr:row>
      <xdr:rowOff>1535434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B401C226-364F-4088-A7A4-A7733B1B951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083" t="15500"/>
        <a:stretch/>
      </xdr:blipFill>
      <xdr:spPr bwMode="auto">
        <a:xfrm>
          <a:off x="5340060" y="18418752"/>
          <a:ext cx="705391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847725</xdr:colOff>
      <xdr:row>23</xdr:row>
      <xdr:rowOff>95250</xdr:rowOff>
    </xdr:from>
    <xdr:to>
      <xdr:col>5</xdr:col>
      <xdr:colOff>1601779</xdr:colOff>
      <xdr:row>23</xdr:row>
      <xdr:rowOff>1517250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A2B6BF96-327D-4765-98D9-6DC5462F7A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666" r="48917"/>
        <a:stretch/>
      </xdr:blipFill>
      <xdr:spPr bwMode="auto">
        <a:xfrm>
          <a:off x="1952625" y="5810250"/>
          <a:ext cx="754054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962025</xdr:colOff>
      <xdr:row>28</xdr:row>
      <xdr:rowOff>133350</xdr:rowOff>
    </xdr:from>
    <xdr:to>
      <xdr:col>5</xdr:col>
      <xdr:colOff>1536827</xdr:colOff>
      <xdr:row>28</xdr:row>
      <xdr:rowOff>1555350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930CE5A9-007F-40C5-97EE-EF86312C8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066925" y="10591800"/>
          <a:ext cx="574802" cy="1422000"/>
        </a:xfrm>
        <a:prstGeom prst="rect">
          <a:avLst/>
        </a:prstGeom>
      </xdr:spPr>
    </xdr:pic>
    <xdr:clientData/>
  </xdr:twoCellAnchor>
  <xdr:twoCellAnchor>
    <xdr:from>
      <xdr:col>5</xdr:col>
      <xdr:colOff>476250</xdr:colOff>
      <xdr:row>41</xdr:row>
      <xdr:rowOff>57150</xdr:rowOff>
    </xdr:from>
    <xdr:to>
      <xdr:col>5</xdr:col>
      <xdr:colOff>1349850</xdr:colOff>
      <xdr:row>41</xdr:row>
      <xdr:rowOff>1497150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EC5DE96C-8118-4B3F-B101-2D4C5A944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81550" y="54730650"/>
          <a:ext cx="8736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676275</xdr:colOff>
      <xdr:row>39</xdr:row>
      <xdr:rowOff>57150</xdr:rowOff>
    </xdr:from>
    <xdr:to>
      <xdr:col>5</xdr:col>
      <xdr:colOff>1166411</xdr:colOff>
      <xdr:row>39</xdr:row>
      <xdr:rowOff>1479150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A4AF16CC-F310-02DF-4FF0-774ADD4A2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4981575" y="51425475"/>
          <a:ext cx="490136" cy="1422000"/>
        </a:xfrm>
        <a:prstGeom prst="rect">
          <a:avLst/>
        </a:prstGeom>
      </xdr:spPr>
    </xdr:pic>
    <xdr:clientData/>
  </xdr:twoCellAnchor>
  <xdr:twoCellAnchor>
    <xdr:from>
      <xdr:col>5</xdr:col>
      <xdr:colOff>666750</xdr:colOff>
      <xdr:row>37</xdr:row>
      <xdr:rowOff>190500</xdr:rowOff>
    </xdr:from>
    <xdr:to>
      <xdr:col>5</xdr:col>
      <xdr:colOff>1196918</xdr:colOff>
      <xdr:row>37</xdr:row>
      <xdr:rowOff>1612500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E4956BA2-27EB-7ACE-0C2C-CF8EB7102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972050" y="48129825"/>
          <a:ext cx="530168" cy="1422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298258</xdr:colOff>
      <xdr:row>2</xdr:row>
      <xdr:rowOff>76969</xdr:rowOff>
    </xdr:from>
    <xdr:to>
      <xdr:col>5</xdr:col>
      <xdr:colOff>1585449</xdr:colOff>
      <xdr:row>2</xdr:row>
      <xdr:rowOff>1498969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4673EF8-7F50-4C16-840F-04ECCBC1BD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383" y="648469"/>
          <a:ext cx="1287191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442575</xdr:colOff>
      <xdr:row>9</xdr:row>
      <xdr:rowOff>125075</xdr:rowOff>
    </xdr:from>
    <xdr:to>
      <xdr:col>5</xdr:col>
      <xdr:colOff>1357930</xdr:colOff>
      <xdr:row>9</xdr:row>
      <xdr:rowOff>1547075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0F85540-4EA8-4638-8C43-1C3F5BFEC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1700" y="11764625"/>
          <a:ext cx="915355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404091</xdr:colOff>
      <xdr:row>10</xdr:row>
      <xdr:rowOff>96212</xdr:rowOff>
    </xdr:from>
    <xdr:to>
      <xdr:col>5</xdr:col>
      <xdr:colOff>1320220</xdr:colOff>
      <xdr:row>10</xdr:row>
      <xdr:rowOff>1518212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695BCD2-3E5E-4529-B74C-F7E666F46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216" y="13316912"/>
          <a:ext cx="916129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432955</xdr:colOff>
      <xdr:row>12</xdr:row>
      <xdr:rowOff>86591</xdr:rowOff>
    </xdr:from>
    <xdr:to>
      <xdr:col>5</xdr:col>
      <xdr:colOff>1352437</xdr:colOff>
      <xdr:row>12</xdr:row>
      <xdr:rowOff>1508591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8121BFD-2C64-4BA7-85BF-7F81DF3223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2080" y="16469591"/>
          <a:ext cx="919482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442575</xdr:colOff>
      <xdr:row>13</xdr:row>
      <xdr:rowOff>125075</xdr:rowOff>
    </xdr:from>
    <xdr:to>
      <xdr:col>5</xdr:col>
      <xdr:colOff>1361377</xdr:colOff>
      <xdr:row>13</xdr:row>
      <xdr:rowOff>1547075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A4438F-0673-4568-9C5C-BE6B485641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1700" y="18089225"/>
          <a:ext cx="918802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404091</xdr:colOff>
      <xdr:row>14</xdr:row>
      <xdr:rowOff>76969</xdr:rowOff>
    </xdr:from>
    <xdr:to>
      <xdr:col>5</xdr:col>
      <xdr:colOff>1321532</xdr:colOff>
      <xdr:row>14</xdr:row>
      <xdr:rowOff>1498969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7BF3412-1758-4270-B75D-83B42517EA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216" y="19622269"/>
          <a:ext cx="917441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464403</xdr:colOff>
      <xdr:row>15</xdr:row>
      <xdr:rowOff>123495</xdr:rowOff>
    </xdr:from>
    <xdr:to>
      <xdr:col>5</xdr:col>
      <xdr:colOff>1381844</xdr:colOff>
      <xdr:row>15</xdr:row>
      <xdr:rowOff>1550234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8310746-2ED0-4685-A1A5-9CC51C5A3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3528" y="21249945"/>
          <a:ext cx="917441" cy="14267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217985</xdr:colOff>
      <xdr:row>3</xdr:row>
      <xdr:rowOff>360150</xdr:rowOff>
    </xdr:from>
    <xdr:to>
      <xdr:col>5</xdr:col>
      <xdr:colOff>1639985</xdr:colOff>
      <xdr:row>3</xdr:row>
      <xdr:rowOff>1396050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483E1811-9362-4D5B-A060-D5F979C9F3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110" y="2512800"/>
          <a:ext cx="1422000" cy="103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379105</xdr:colOff>
      <xdr:row>8</xdr:row>
      <xdr:rowOff>113732</xdr:rowOff>
    </xdr:from>
    <xdr:to>
      <xdr:col>5</xdr:col>
      <xdr:colOff>1332647</xdr:colOff>
      <xdr:row>8</xdr:row>
      <xdr:rowOff>1535732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BF29FE4-ADA0-44A7-A098-660095EDEF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230" y="10172132"/>
          <a:ext cx="953542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435970</xdr:colOff>
      <xdr:row>6</xdr:row>
      <xdr:rowOff>85298</xdr:rowOff>
    </xdr:from>
    <xdr:to>
      <xdr:col>5</xdr:col>
      <xdr:colOff>1363898</xdr:colOff>
      <xdr:row>6</xdr:row>
      <xdr:rowOff>1507298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D5E27B0-2E2C-430A-BBC4-6F34023FC8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095" y="6981398"/>
          <a:ext cx="927928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161119</xdr:colOff>
      <xdr:row>5</xdr:row>
      <xdr:rowOff>217985</xdr:rowOff>
    </xdr:from>
    <xdr:to>
      <xdr:col>5</xdr:col>
      <xdr:colOff>1583119</xdr:colOff>
      <xdr:row>5</xdr:row>
      <xdr:rowOff>1324912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41E0C61-0174-4EDB-A3FD-C2218D76B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244" y="5532935"/>
          <a:ext cx="1422000" cy="1106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227463</xdr:colOff>
      <xdr:row>39</xdr:row>
      <xdr:rowOff>246418</xdr:rowOff>
    </xdr:from>
    <xdr:to>
      <xdr:col>5</xdr:col>
      <xdr:colOff>1649463</xdr:colOff>
      <xdr:row>39</xdr:row>
      <xdr:rowOff>1295168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75A3FC8-5667-4228-B8CC-1A87569B3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88" y="56158168"/>
          <a:ext cx="1422000" cy="104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199029</xdr:colOff>
      <xdr:row>37</xdr:row>
      <xdr:rowOff>303283</xdr:rowOff>
    </xdr:from>
    <xdr:to>
      <xdr:col>5</xdr:col>
      <xdr:colOff>1621029</xdr:colOff>
      <xdr:row>37</xdr:row>
      <xdr:rowOff>1352033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8D491A0-3AE9-46E2-A2E8-D4BEB3E65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54" y="53052733"/>
          <a:ext cx="1422000" cy="104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227462</xdr:colOff>
      <xdr:row>36</xdr:row>
      <xdr:rowOff>303284</xdr:rowOff>
    </xdr:from>
    <xdr:to>
      <xdr:col>5</xdr:col>
      <xdr:colOff>1649462</xdr:colOff>
      <xdr:row>36</xdr:row>
      <xdr:rowOff>1352034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35AB601-F805-497A-80AE-AB863604EF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587" y="51471584"/>
          <a:ext cx="1422000" cy="104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170597</xdr:colOff>
      <xdr:row>26</xdr:row>
      <xdr:rowOff>217986</xdr:rowOff>
    </xdr:from>
    <xdr:to>
      <xdr:col>5</xdr:col>
      <xdr:colOff>1592597</xdr:colOff>
      <xdr:row>26</xdr:row>
      <xdr:rowOff>1347003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69DA350-CC42-48FD-A6AB-9B3428DC72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722" y="35574786"/>
          <a:ext cx="1422000" cy="11290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435970</xdr:colOff>
      <xdr:row>24</xdr:row>
      <xdr:rowOff>85298</xdr:rowOff>
    </xdr:from>
    <xdr:to>
      <xdr:col>5</xdr:col>
      <xdr:colOff>1425610</xdr:colOff>
      <xdr:row>24</xdr:row>
      <xdr:rowOff>1507298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D061C6A1-D716-4DDC-9A75-E0EF9CBDF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095" y="32279798"/>
          <a:ext cx="989640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217985</xdr:colOff>
      <xdr:row>20</xdr:row>
      <xdr:rowOff>255896</xdr:rowOff>
    </xdr:from>
    <xdr:to>
      <xdr:col>5</xdr:col>
      <xdr:colOff>1639985</xdr:colOff>
      <xdr:row>20</xdr:row>
      <xdr:rowOff>1384832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2BEBA78B-CEE6-48DA-A862-E4746FEF2D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110" y="26125796"/>
          <a:ext cx="1422000" cy="1128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207211</xdr:colOff>
      <xdr:row>17</xdr:row>
      <xdr:rowOff>73526</xdr:rowOff>
    </xdr:from>
    <xdr:to>
      <xdr:col>5</xdr:col>
      <xdr:colOff>1486151</xdr:colOff>
      <xdr:row>17</xdr:row>
      <xdr:rowOff>1495526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D09731AE-E0E5-44EF-A2DB-AB16122D1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336" y="24362276"/>
          <a:ext cx="1278940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153737</xdr:colOff>
      <xdr:row>38</xdr:row>
      <xdr:rowOff>280737</xdr:rowOff>
    </xdr:from>
    <xdr:to>
      <xdr:col>5</xdr:col>
      <xdr:colOff>1575737</xdr:colOff>
      <xdr:row>38</xdr:row>
      <xdr:rowOff>1330665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F642CEE5-726B-4874-88E9-BD8FE3A58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862" y="54611337"/>
          <a:ext cx="1422000" cy="10499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344715</xdr:colOff>
      <xdr:row>28</xdr:row>
      <xdr:rowOff>36285</xdr:rowOff>
    </xdr:from>
    <xdr:to>
      <xdr:col>5</xdr:col>
      <xdr:colOff>1335314</xdr:colOff>
      <xdr:row>28</xdr:row>
      <xdr:rowOff>1458285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183ABCD1-5A46-42B8-A298-B1DCC81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840" y="38555385"/>
          <a:ext cx="990599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344714</xdr:colOff>
      <xdr:row>25</xdr:row>
      <xdr:rowOff>117928</xdr:rowOff>
    </xdr:from>
    <xdr:to>
      <xdr:col>5</xdr:col>
      <xdr:colOff>1332665</xdr:colOff>
      <xdr:row>25</xdr:row>
      <xdr:rowOff>1539928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A2867CF-FA76-4965-98FB-8D0FE82A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839" y="33893578"/>
          <a:ext cx="987951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208643</xdr:colOff>
      <xdr:row>27</xdr:row>
      <xdr:rowOff>117930</xdr:rowOff>
    </xdr:from>
    <xdr:to>
      <xdr:col>5</xdr:col>
      <xdr:colOff>1630643</xdr:colOff>
      <xdr:row>27</xdr:row>
      <xdr:rowOff>1246767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2DFB6BD2-095E-45D5-9769-E1FD746DA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68" y="37055880"/>
          <a:ext cx="1422000" cy="11288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136071</xdr:colOff>
      <xdr:row>29</xdr:row>
      <xdr:rowOff>127001</xdr:rowOff>
    </xdr:from>
    <xdr:to>
      <xdr:col>5</xdr:col>
      <xdr:colOff>1558071</xdr:colOff>
      <xdr:row>29</xdr:row>
      <xdr:rowOff>1255650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69A385D9-1094-4E50-9DE9-F29E3A4125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196" y="40227251"/>
          <a:ext cx="1422000" cy="1128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344715</xdr:colOff>
      <xdr:row>23</xdr:row>
      <xdr:rowOff>0</xdr:rowOff>
    </xdr:from>
    <xdr:to>
      <xdr:col>5</xdr:col>
      <xdr:colOff>1335314</xdr:colOff>
      <xdr:row>23</xdr:row>
      <xdr:rowOff>1422000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E63DBD15-7D1E-410C-A655-1CEEBB9729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840" y="30613350"/>
          <a:ext cx="990599" cy="142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117929</xdr:colOff>
      <xdr:row>21</xdr:row>
      <xdr:rowOff>172357</xdr:rowOff>
    </xdr:from>
    <xdr:to>
      <xdr:col>5</xdr:col>
      <xdr:colOff>1539929</xdr:colOff>
      <xdr:row>21</xdr:row>
      <xdr:rowOff>1299921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71D1F4F-FEFA-4A04-8CF6-6EA1C3B53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054" y="27623407"/>
          <a:ext cx="1422000" cy="11275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226785</xdr:colOff>
      <xdr:row>41</xdr:row>
      <xdr:rowOff>417286</xdr:rowOff>
    </xdr:from>
    <xdr:to>
      <xdr:col>5</xdr:col>
      <xdr:colOff>1648785</xdr:colOff>
      <xdr:row>41</xdr:row>
      <xdr:rowOff>1039148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C85A209F-AAD3-42A5-9BAD-32E42979CA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910" y="59491336"/>
          <a:ext cx="1422000" cy="6218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32084</xdr:colOff>
      <xdr:row>32</xdr:row>
      <xdr:rowOff>160423</xdr:rowOff>
    </xdr:from>
    <xdr:to>
      <xdr:col>5</xdr:col>
      <xdr:colOff>1693598</xdr:colOff>
      <xdr:row>32</xdr:row>
      <xdr:rowOff>1385973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1AADCF2B-D28B-4BC9-BA22-7C0E04E87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209" y="45004123"/>
          <a:ext cx="1661514" cy="1225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120316</xdr:colOff>
      <xdr:row>22</xdr:row>
      <xdr:rowOff>176463</xdr:rowOff>
    </xdr:from>
    <xdr:to>
      <xdr:col>5</xdr:col>
      <xdr:colOff>1653840</xdr:colOff>
      <xdr:row>22</xdr:row>
      <xdr:rowOff>1390102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D0D1F1E7-2EB1-497D-ADF7-AAB06317B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441" y="29208663"/>
          <a:ext cx="1533524" cy="1213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385011</xdr:colOff>
      <xdr:row>4</xdr:row>
      <xdr:rowOff>112295</xdr:rowOff>
    </xdr:from>
    <xdr:to>
      <xdr:col>5</xdr:col>
      <xdr:colOff>1276614</xdr:colOff>
      <xdr:row>4</xdr:row>
      <xdr:rowOff>1483895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F415B2BB-6F9D-4AB4-89DD-3CAD04127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136" y="3846095"/>
          <a:ext cx="891603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401056</xdr:colOff>
      <xdr:row>11</xdr:row>
      <xdr:rowOff>112295</xdr:rowOff>
    </xdr:from>
    <xdr:to>
      <xdr:col>5</xdr:col>
      <xdr:colOff>1273678</xdr:colOff>
      <xdr:row>11</xdr:row>
      <xdr:rowOff>1463282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CA25BC-7DCD-443A-86C8-BC613B9C4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81" y="14914145"/>
          <a:ext cx="872622" cy="1350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96252</xdr:colOff>
      <xdr:row>7</xdr:row>
      <xdr:rowOff>192507</xdr:rowOff>
    </xdr:from>
    <xdr:to>
      <xdr:col>5</xdr:col>
      <xdr:colOff>1692682</xdr:colOff>
      <xdr:row>7</xdr:row>
      <xdr:rowOff>1411707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B1E870C3-8ED2-44A0-A769-AB8BC3A22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77" y="8669757"/>
          <a:ext cx="159643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673769</xdr:colOff>
      <xdr:row>17</xdr:row>
      <xdr:rowOff>0</xdr:rowOff>
    </xdr:from>
    <xdr:to>
      <xdr:col>5</xdr:col>
      <xdr:colOff>912227</xdr:colOff>
      <xdr:row>17</xdr:row>
      <xdr:rowOff>1309347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9D8073A7-101A-48ED-97E2-420EA5959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2894" y="24288750"/>
          <a:ext cx="238458" cy="13093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46789</xdr:colOff>
      <xdr:row>33</xdr:row>
      <xdr:rowOff>193842</xdr:rowOff>
    </xdr:from>
    <xdr:to>
      <xdr:col>5</xdr:col>
      <xdr:colOff>1666789</xdr:colOff>
      <xdr:row>33</xdr:row>
      <xdr:rowOff>1370464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157CAAC0-F7DB-4D41-BD74-EAC4B65443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65914" y="46618692"/>
          <a:ext cx="1620000" cy="1176622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29911</xdr:colOff>
      <xdr:row>34</xdr:row>
      <xdr:rowOff>167105</xdr:rowOff>
    </xdr:from>
    <xdr:to>
      <xdr:col>5</xdr:col>
      <xdr:colOff>1658778</xdr:colOff>
      <xdr:row>34</xdr:row>
      <xdr:rowOff>1349805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138C74FB-36D8-4AA9-9EDA-5B357EB2D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036" y="48173105"/>
          <a:ext cx="1628867" cy="1182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46790</xdr:colOff>
      <xdr:row>35</xdr:row>
      <xdr:rowOff>120316</xdr:rowOff>
    </xdr:from>
    <xdr:to>
      <xdr:col>5</xdr:col>
      <xdr:colOff>1673720</xdr:colOff>
      <xdr:row>35</xdr:row>
      <xdr:rowOff>1293491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52ABB5B5-AC35-4796-B70D-79EF17511C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915" y="49707466"/>
          <a:ext cx="1626930" cy="117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73527</xdr:colOff>
      <xdr:row>40</xdr:row>
      <xdr:rowOff>240632</xdr:rowOff>
    </xdr:from>
    <xdr:to>
      <xdr:col>5</xdr:col>
      <xdr:colOff>1711244</xdr:colOff>
      <xdr:row>40</xdr:row>
      <xdr:rowOff>1405332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5A8F34C7-A4D9-4EF1-8623-57B9299D6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652" y="57733532"/>
          <a:ext cx="1637717" cy="116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46789</xdr:colOff>
      <xdr:row>31</xdr:row>
      <xdr:rowOff>173789</xdr:rowOff>
    </xdr:from>
    <xdr:to>
      <xdr:col>5</xdr:col>
      <xdr:colOff>1711201</xdr:colOff>
      <xdr:row>31</xdr:row>
      <xdr:rowOff>1350139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61D39CD9-CF7B-423B-8A2A-E9DE078C7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914" y="43436339"/>
          <a:ext cx="1664412" cy="11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410911</xdr:colOff>
      <xdr:row>16</xdr:row>
      <xdr:rowOff>73525</xdr:rowOff>
    </xdr:from>
    <xdr:to>
      <xdr:col>5</xdr:col>
      <xdr:colOff>1364694</xdr:colOff>
      <xdr:row>16</xdr:row>
      <xdr:rowOff>1498700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AE65DEBA-C248-4789-8754-B315443FC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036" y="22781125"/>
          <a:ext cx="953783" cy="1425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30079</xdr:colOff>
      <xdr:row>30</xdr:row>
      <xdr:rowOff>210553</xdr:rowOff>
    </xdr:from>
    <xdr:to>
      <xdr:col>5</xdr:col>
      <xdr:colOff>1637894</xdr:colOff>
      <xdr:row>30</xdr:row>
      <xdr:rowOff>1353553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805559D8-B647-438F-B9AF-5269A245D8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204" y="41891953"/>
          <a:ext cx="1607815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123825</xdr:colOff>
      <xdr:row>42</xdr:row>
      <xdr:rowOff>47625</xdr:rowOff>
    </xdr:from>
    <xdr:to>
      <xdr:col>5</xdr:col>
      <xdr:colOff>1563825</xdr:colOff>
      <xdr:row>42</xdr:row>
      <xdr:rowOff>1487625</xdr:rowOff>
    </xdr:to>
    <xdr:pic>
      <xdr:nvPicPr>
        <xdr:cNvPr id="90" name="Picture 89" descr="HerzHänger Dost, rot, Holz, 8x3x8 cm">
          <a:extLst>
            <a:ext uri="{FF2B5EF4-FFF2-40B4-BE49-F238E27FC236}">
              <a16:creationId xmlns:a16="http://schemas.microsoft.com/office/drawing/2014/main" id="{2632DE3B-84BB-4359-9F36-7E69F0B8A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2225" y="61912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133350</xdr:colOff>
      <xdr:row>43</xdr:row>
      <xdr:rowOff>66675</xdr:rowOff>
    </xdr:from>
    <xdr:to>
      <xdr:col>5</xdr:col>
      <xdr:colOff>1576525</xdr:colOff>
      <xdr:row>43</xdr:row>
      <xdr:rowOff>1506675</xdr:rowOff>
    </xdr:to>
    <xdr:pic>
      <xdr:nvPicPr>
        <xdr:cNvPr id="91" name="Picture 90" descr="HerzHänger Dost, rot, Holz, 12x4x9,5 cm">
          <a:extLst>
            <a:ext uri="{FF2B5EF4-FFF2-40B4-BE49-F238E27FC236}">
              <a16:creationId xmlns:a16="http://schemas.microsoft.com/office/drawing/2014/main" id="{901EDF24-285F-4B27-993F-3505F2B251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2219325"/>
          <a:ext cx="144317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142875</xdr:colOff>
      <xdr:row>44</xdr:row>
      <xdr:rowOff>38100</xdr:rowOff>
    </xdr:from>
    <xdr:to>
      <xdr:col>5</xdr:col>
      <xdr:colOff>1582875</xdr:colOff>
      <xdr:row>44</xdr:row>
      <xdr:rowOff>1481275</xdr:rowOff>
    </xdr:to>
    <xdr:pic>
      <xdr:nvPicPr>
        <xdr:cNvPr id="92" name="Picture 91" descr="HerzHänger Dost, rot, Holz, 17x4x14 cm">
          <a:extLst>
            <a:ext uri="{FF2B5EF4-FFF2-40B4-BE49-F238E27FC236}">
              <a16:creationId xmlns:a16="http://schemas.microsoft.com/office/drawing/2014/main" id="{47B3EA03-4FE7-4015-B604-B2A968E29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1275" y="3771900"/>
          <a:ext cx="1440000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133350</xdr:colOff>
      <xdr:row>45</xdr:row>
      <xdr:rowOff>57150</xdr:rowOff>
    </xdr:from>
    <xdr:to>
      <xdr:col>5</xdr:col>
      <xdr:colOff>1576525</xdr:colOff>
      <xdr:row>45</xdr:row>
      <xdr:rowOff>1500325</xdr:rowOff>
    </xdr:to>
    <xdr:pic>
      <xdr:nvPicPr>
        <xdr:cNvPr id="93" name="Picture 92" descr="HerzHänger Kanu, rot, Metall, 20x20 cm">
          <a:extLst>
            <a:ext uri="{FF2B5EF4-FFF2-40B4-BE49-F238E27FC236}">
              <a16:creationId xmlns:a16="http://schemas.microsoft.com/office/drawing/2014/main" id="{1E91E5CC-7A23-4B98-9A4B-EF8187193E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5372100"/>
          <a:ext cx="1443175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171450</xdr:colOff>
      <xdr:row>46</xdr:row>
      <xdr:rowOff>57150</xdr:rowOff>
    </xdr:from>
    <xdr:to>
      <xdr:col>5</xdr:col>
      <xdr:colOff>1614625</xdr:colOff>
      <xdr:row>46</xdr:row>
      <xdr:rowOff>1500325</xdr:rowOff>
    </xdr:to>
    <xdr:pic>
      <xdr:nvPicPr>
        <xdr:cNvPr id="94" name="Picture 93" descr="HerzHänger Kanu, rot, Metall, 25x25 cm">
          <a:extLst>
            <a:ext uri="{FF2B5EF4-FFF2-40B4-BE49-F238E27FC236}">
              <a16:creationId xmlns:a16="http://schemas.microsoft.com/office/drawing/2014/main" id="{FDA2636B-D15F-4E11-8F3B-0AE0D0B00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6953250"/>
          <a:ext cx="1443175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95250</xdr:colOff>
      <xdr:row>47</xdr:row>
      <xdr:rowOff>57150</xdr:rowOff>
    </xdr:from>
    <xdr:to>
      <xdr:col>5</xdr:col>
      <xdr:colOff>1538425</xdr:colOff>
      <xdr:row>47</xdr:row>
      <xdr:rowOff>1500325</xdr:rowOff>
    </xdr:to>
    <xdr:pic>
      <xdr:nvPicPr>
        <xdr:cNvPr id="95" name="Picture 94" descr="Pilz Dost, natur, Holz, 6x6x7 cm">
          <a:extLst>
            <a:ext uri="{FF2B5EF4-FFF2-40B4-BE49-F238E27FC236}">
              <a16:creationId xmlns:a16="http://schemas.microsoft.com/office/drawing/2014/main" id="{97D2DD76-CE52-46C1-ADB5-5ACEF58793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0" y="8534400"/>
          <a:ext cx="1443175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123825</xdr:colOff>
      <xdr:row>48</xdr:row>
      <xdr:rowOff>85725</xdr:rowOff>
    </xdr:from>
    <xdr:to>
      <xdr:col>5</xdr:col>
      <xdr:colOff>1563825</xdr:colOff>
      <xdr:row>48</xdr:row>
      <xdr:rowOff>1525725</xdr:rowOff>
    </xdr:to>
    <xdr:pic>
      <xdr:nvPicPr>
        <xdr:cNvPr id="96" name="Picture 95" descr="Pilz Dost, natur/rot, Holz, 5x5x7 cm">
          <a:extLst>
            <a:ext uri="{FF2B5EF4-FFF2-40B4-BE49-F238E27FC236}">
              <a16:creationId xmlns:a16="http://schemas.microsoft.com/office/drawing/2014/main" id="{3C4C7093-2BEB-46BB-B085-164195557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2225" y="1014412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142875</xdr:colOff>
      <xdr:row>49</xdr:row>
      <xdr:rowOff>47625</xdr:rowOff>
    </xdr:from>
    <xdr:to>
      <xdr:col>5</xdr:col>
      <xdr:colOff>1582875</xdr:colOff>
      <xdr:row>49</xdr:row>
      <xdr:rowOff>1487625</xdr:rowOff>
    </xdr:to>
    <xdr:pic>
      <xdr:nvPicPr>
        <xdr:cNvPr id="97" name="Picture 96" descr="HerzHänger Dost, natur, Holz, 7x1,5x7 cm">
          <a:extLst>
            <a:ext uri="{FF2B5EF4-FFF2-40B4-BE49-F238E27FC236}">
              <a16:creationId xmlns:a16="http://schemas.microsoft.com/office/drawing/2014/main" id="{43DDB488-24F4-4414-B4B3-A0C83860B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1275" y="1168717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133350</xdr:colOff>
      <xdr:row>50</xdr:row>
      <xdr:rowOff>76200</xdr:rowOff>
    </xdr:from>
    <xdr:to>
      <xdr:col>5</xdr:col>
      <xdr:colOff>1576525</xdr:colOff>
      <xdr:row>50</xdr:row>
      <xdr:rowOff>1519375</xdr:rowOff>
    </xdr:to>
    <xdr:pic>
      <xdr:nvPicPr>
        <xdr:cNvPr id="98" name="Picture 97" descr="HerzHänger Kanu, rot, Metall, 12x5x12 cm">
          <a:extLst>
            <a:ext uri="{FF2B5EF4-FFF2-40B4-BE49-F238E27FC236}">
              <a16:creationId xmlns:a16="http://schemas.microsoft.com/office/drawing/2014/main" id="{E8DBFCD0-37AF-4442-8F95-C6BCD7AE0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13296900"/>
          <a:ext cx="1443175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66675</xdr:colOff>
      <xdr:row>52</xdr:row>
      <xdr:rowOff>57150</xdr:rowOff>
    </xdr:from>
    <xdr:to>
      <xdr:col>5</xdr:col>
      <xdr:colOff>1280008</xdr:colOff>
      <xdr:row>52</xdr:row>
      <xdr:rowOff>927100</xdr:rowOff>
    </xdr:to>
    <xdr:pic>
      <xdr:nvPicPr>
        <xdr:cNvPr id="100" name="Picture 99" descr="HerzHänger Teal, rot, Metall, 5,5x0,5x8 cm">
          <a:extLst>
            <a:ext uri="{FF2B5EF4-FFF2-40B4-BE49-F238E27FC236}">
              <a16:creationId xmlns:a16="http://schemas.microsoft.com/office/drawing/2014/main" id="{8A4B2F46-24BE-4A32-AA28-0C1A7A45831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891" b="14671"/>
        <a:stretch/>
      </xdr:blipFill>
      <xdr:spPr bwMode="auto">
        <a:xfrm>
          <a:off x="2505075" y="18021300"/>
          <a:ext cx="1213333" cy="869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352425</xdr:colOff>
      <xdr:row>52</xdr:row>
      <xdr:rowOff>238125</xdr:rowOff>
    </xdr:from>
    <xdr:to>
      <xdr:col>5</xdr:col>
      <xdr:colOff>1670050</xdr:colOff>
      <xdr:row>52</xdr:row>
      <xdr:rowOff>1555750</xdr:rowOff>
    </xdr:to>
    <xdr:pic>
      <xdr:nvPicPr>
        <xdr:cNvPr id="101" name="Picture 100" descr="HerzHänger Teal, rot, Metall, 5,5x0,5x8 cm">
          <a:extLst>
            <a:ext uri="{FF2B5EF4-FFF2-40B4-BE49-F238E27FC236}">
              <a16:creationId xmlns:a16="http://schemas.microsoft.com/office/drawing/2014/main" id="{3CC6A892-9B50-4063-B6D9-2D3D94840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ackgroundRemoval t="3143" b="99143" l="9429" r="90000">
                      <a14:foregroundMark x1="9429" y1="56571" x2="10286" y2="65714"/>
                      <a14:foregroundMark x1="22000" y1="90286" x2="30857" y2="90000"/>
                      <a14:foregroundMark x1="23714" y1="93429" x2="26000" y2="99143"/>
                      <a14:foregroundMark x1="24571" y1="37714" x2="23714" y2="7429"/>
                      <a14:foregroundMark x1="23714" y1="7429" x2="21714" y2="5714"/>
                      <a14:foregroundMark x1="24857" y1="48857" x2="23714" y2="50000"/>
                      <a14:foregroundMark x1="23714" y1="51429" x2="26286" y2="54571"/>
                      <a14:foregroundMark x1="26571" y1="51714" x2="25429" y2="58286"/>
                      <a14:foregroundMark x1="71748" y1="40748" x2="71714" y2="43143"/>
                      <a14:foregroundMark x1="72286" y1="3143" x2="71759" y2="39965"/>
                      <a14:foregroundMark x1="64804" y1="49105" x2="57143" y2="55714"/>
                      <a14:foregroundMark x1="71714" y1="43143" x2="70010" y2="44613"/>
                      <a14:foregroundMark x1="57143" y1="55714" x2="61429" y2="70286"/>
                      <a14:foregroundMark x1="60571" y1="49429" x2="56286" y2="54000"/>
                      <a14:foregroundMark x1="60286" y1="68857" x2="66571" y2="84571"/>
                      <a14:foregroundMark x1="65143" y1="84286" x2="60286" y2="69714"/>
                      <a14:foregroundMark x1="60286" y1="69714" x2="60000" y2="69429"/>
                      <a14:foregroundMark x1="89714" y1="54571" x2="89143" y2="60857"/>
                      <a14:foregroundMark x1="89714" y1="55143" x2="84857" y2="64857"/>
                      <a14:foregroundMark x1="72571" y1="50000" x2="72857" y2="52857"/>
                      <a14:foregroundMark x1="73429" y1="46571" x2="74571" y2="49714"/>
                      <a14:foregroundMark x1="72571" y1="46000" x2="74000" y2="51429"/>
                      <a14:backgroundMark x1="65429" y1="47714" x2="70286" y2="440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0825" y="18202275"/>
          <a:ext cx="1317625" cy="1317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152400</xdr:colOff>
      <xdr:row>53</xdr:row>
      <xdr:rowOff>66675</xdr:rowOff>
    </xdr:from>
    <xdr:to>
      <xdr:col>5</xdr:col>
      <xdr:colOff>1595575</xdr:colOff>
      <xdr:row>53</xdr:row>
      <xdr:rowOff>1506675</xdr:rowOff>
    </xdr:to>
    <xdr:pic>
      <xdr:nvPicPr>
        <xdr:cNvPr id="102" name="Picture 101" descr="XmasHänger Chrissie,  Dolomite, 5,7x1,6x4,6 cm">
          <a:extLst>
            <a:ext uri="{FF2B5EF4-FFF2-40B4-BE49-F238E27FC236}">
              <a16:creationId xmlns:a16="http://schemas.microsoft.com/office/drawing/2014/main" id="{6FA6A49A-3A26-485E-8805-E75AFA35A3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0" y="19611975"/>
          <a:ext cx="144317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142875</xdr:colOff>
      <xdr:row>54</xdr:row>
      <xdr:rowOff>47625</xdr:rowOff>
    </xdr:from>
    <xdr:to>
      <xdr:col>5</xdr:col>
      <xdr:colOff>1582875</xdr:colOff>
      <xdr:row>54</xdr:row>
      <xdr:rowOff>1487625</xdr:rowOff>
    </xdr:to>
    <xdr:pic>
      <xdr:nvPicPr>
        <xdr:cNvPr id="103" name="Picture 102" descr="WinterTier Lilian, Polyresin, 3,5x3x5,5 cm">
          <a:extLst>
            <a:ext uri="{FF2B5EF4-FFF2-40B4-BE49-F238E27FC236}">
              <a16:creationId xmlns:a16="http://schemas.microsoft.com/office/drawing/2014/main" id="{5B681C82-B748-46A1-BFBB-ED5E88692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1275" y="2117407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171450</xdr:colOff>
      <xdr:row>55</xdr:row>
      <xdr:rowOff>57150</xdr:rowOff>
    </xdr:from>
    <xdr:to>
      <xdr:col>5</xdr:col>
      <xdr:colOff>1614625</xdr:colOff>
      <xdr:row>55</xdr:row>
      <xdr:rowOff>1500325</xdr:rowOff>
    </xdr:to>
    <xdr:pic>
      <xdr:nvPicPr>
        <xdr:cNvPr id="104" name="Picture 103" descr="Santa Lilian, Polyresin, 3x2,5x4,5 cm">
          <a:extLst>
            <a:ext uri="{FF2B5EF4-FFF2-40B4-BE49-F238E27FC236}">
              <a16:creationId xmlns:a16="http://schemas.microsoft.com/office/drawing/2014/main" id="{834E05F7-CF4C-4E26-AEF6-2E6BF90920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22764750"/>
          <a:ext cx="1443175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171450</xdr:colOff>
      <xdr:row>56</xdr:row>
      <xdr:rowOff>47625</xdr:rowOff>
    </xdr:from>
    <xdr:to>
      <xdr:col>5</xdr:col>
      <xdr:colOff>1614625</xdr:colOff>
      <xdr:row>56</xdr:row>
      <xdr:rowOff>1487625</xdr:rowOff>
    </xdr:to>
    <xdr:pic>
      <xdr:nvPicPr>
        <xdr:cNvPr id="105" name="Picture 104" descr="Eule Marta, weiß, Porzellan, 5,8x4,2x5,5 cm">
          <a:extLst>
            <a:ext uri="{FF2B5EF4-FFF2-40B4-BE49-F238E27FC236}">
              <a16:creationId xmlns:a16="http://schemas.microsoft.com/office/drawing/2014/main" id="{0AE3256E-B8B6-4089-A6DD-7595C1843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24336375"/>
          <a:ext cx="144317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47626</xdr:colOff>
      <xdr:row>57</xdr:row>
      <xdr:rowOff>76201</xdr:rowOff>
    </xdr:from>
    <xdr:to>
      <xdr:col>5</xdr:col>
      <xdr:colOff>1670801</xdr:colOff>
      <xdr:row>57</xdr:row>
      <xdr:rowOff>1483811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C612E1EF-ABFF-44C5-BC3A-7A4061084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486026" y="25946101"/>
          <a:ext cx="1623175" cy="1407610"/>
        </a:xfrm>
        <a:prstGeom prst="rect">
          <a:avLst/>
        </a:prstGeom>
      </xdr:spPr>
    </xdr:pic>
    <xdr:clientData/>
  </xdr:twoCellAnchor>
  <xdr:twoCellAnchor>
    <xdr:from>
      <xdr:col>5</xdr:col>
      <xdr:colOff>161925</xdr:colOff>
      <xdr:row>58</xdr:row>
      <xdr:rowOff>57150</xdr:rowOff>
    </xdr:from>
    <xdr:to>
      <xdr:col>5</xdr:col>
      <xdr:colOff>1601925</xdr:colOff>
      <xdr:row>58</xdr:row>
      <xdr:rowOff>1500325</xdr:rowOff>
    </xdr:to>
    <xdr:pic>
      <xdr:nvPicPr>
        <xdr:cNvPr id="107" name="Picture 106" descr="SternHänger Dost, weiß, MDF/plastic, 21x21x4 cm">
          <a:extLst>
            <a:ext uri="{FF2B5EF4-FFF2-40B4-BE49-F238E27FC236}">
              <a16:creationId xmlns:a16="http://schemas.microsoft.com/office/drawing/2014/main" id="{742E32C6-1BEA-4A77-AD5E-13521659B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0325" y="27508200"/>
          <a:ext cx="1440000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114300</xdr:colOff>
      <xdr:row>59</xdr:row>
      <xdr:rowOff>66675</xdr:rowOff>
    </xdr:from>
    <xdr:to>
      <xdr:col>5</xdr:col>
      <xdr:colOff>1557475</xdr:colOff>
      <xdr:row>59</xdr:row>
      <xdr:rowOff>1506675</xdr:rowOff>
    </xdr:to>
    <xdr:pic>
      <xdr:nvPicPr>
        <xdr:cNvPr id="108" name="Picture 107" descr="SternHänger Dost, weiß, MDF/plastic, 10,5x2,2x10,5 cm">
          <a:extLst>
            <a:ext uri="{FF2B5EF4-FFF2-40B4-BE49-F238E27FC236}">
              <a16:creationId xmlns:a16="http://schemas.microsoft.com/office/drawing/2014/main" id="{FD4D4110-77B8-41B0-ABDE-51F94BA35A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2700" y="29098875"/>
          <a:ext cx="144317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142875</xdr:colOff>
      <xdr:row>60</xdr:row>
      <xdr:rowOff>85725</xdr:rowOff>
    </xdr:from>
    <xdr:to>
      <xdr:col>5</xdr:col>
      <xdr:colOff>1582875</xdr:colOff>
      <xdr:row>60</xdr:row>
      <xdr:rowOff>1525725</xdr:rowOff>
    </xdr:to>
    <xdr:pic>
      <xdr:nvPicPr>
        <xdr:cNvPr id="109" name="Picture 108" descr="KerzenHalter Chrissie, Dolomite, Metall, 10x6,5x3 cm">
          <a:extLst>
            <a:ext uri="{FF2B5EF4-FFF2-40B4-BE49-F238E27FC236}">
              <a16:creationId xmlns:a16="http://schemas.microsoft.com/office/drawing/2014/main" id="{DA2AFF3D-2B2E-4FA5-A114-567EFC119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1275" y="3069907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104775</xdr:colOff>
      <xdr:row>62</xdr:row>
      <xdr:rowOff>47625</xdr:rowOff>
    </xdr:from>
    <xdr:to>
      <xdr:col>5</xdr:col>
      <xdr:colOff>1066800</xdr:colOff>
      <xdr:row>62</xdr:row>
      <xdr:rowOff>1487625</xdr:rowOff>
    </xdr:to>
    <xdr:pic>
      <xdr:nvPicPr>
        <xdr:cNvPr id="110" name="Picture 109" descr="Kugelhänger LesFleurs, Metall, 8x1x8 cm">
          <a:extLst>
            <a:ext uri="{FF2B5EF4-FFF2-40B4-BE49-F238E27FC236}">
              <a16:creationId xmlns:a16="http://schemas.microsoft.com/office/drawing/2014/main" id="{A4979881-2E34-4420-8307-3AC190794A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98" r="15994"/>
        <a:stretch/>
      </xdr:blipFill>
      <xdr:spPr bwMode="auto">
        <a:xfrm>
          <a:off x="2543175" y="33823275"/>
          <a:ext cx="96202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762000</xdr:colOff>
      <xdr:row>62</xdr:row>
      <xdr:rowOff>923925</xdr:rowOff>
    </xdr:from>
    <xdr:to>
      <xdr:col>5</xdr:col>
      <xdr:colOff>1671775</xdr:colOff>
      <xdr:row>62</xdr:row>
      <xdr:rowOff>1555750</xdr:rowOff>
    </xdr:to>
    <xdr:pic>
      <xdr:nvPicPr>
        <xdr:cNvPr id="111" name="Picture 110" descr="Kugelhänger LesFleurs, Metall, 8x1x8 cm">
          <a:extLst>
            <a:ext uri="{FF2B5EF4-FFF2-40B4-BE49-F238E27FC236}">
              <a16:creationId xmlns:a16="http://schemas.microsoft.com/office/drawing/2014/main" id="{95CFE2B9-3E3F-4A58-B036-72C305E1A3D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1" cstate="print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backgroundRemoval t="10000" b="90000" l="4000" r="95143">
                      <a14:foregroundMark x1="13143" y1="66286" x2="4000" y2="43714"/>
                      <a14:foregroundMark x1="87429" y1="27714" x2="90000" y2="46857"/>
                      <a14:foregroundMark x1="95143" y1="30286" x2="94571" y2="3571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14708" b="15949"/>
        <a:stretch/>
      </xdr:blipFill>
      <xdr:spPr bwMode="auto">
        <a:xfrm>
          <a:off x="3200400" y="34699575"/>
          <a:ext cx="909775" cy="631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47624</xdr:colOff>
      <xdr:row>63</xdr:row>
      <xdr:rowOff>38100</xdr:rowOff>
    </xdr:from>
    <xdr:to>
      <xdr:col>5</xdr:col>
      <xdr:colOff>838199</xdr:colOff>
      <xdr:row>63</xdr:row>
      <xdr:rowOff>1481275</xdr:rowOff>
    </xdr:to>
    <xdr:pic>
      <xdr:nvPicPr>
        <xdr:cNvPr id="112" name="Picture 111" descr="Baumhänger LesFleurs, Metall, 8x1x8 cm">
          <a:extLst>
            <a:ext uri="{FF2B5EF4-FFF2-40B4-BE49-F238E27FC236}">
              <a16:creationId xmlns:a16="http://schemas.microsoft.com/office/drawing/2014/main" id="{B7DBC21E-0CCD-4C5F-8E99-7C79DF3809B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51" r="21948"/>
        <a:stretch/>
      </xdr:blipFill>
      <xdr:spPr bwMode="auto">
        <a:xfrm>
          <a:off x="2486024" y="35394900"/>
          <a:ext cx="790575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542925</xdr:colOff>
      <xdr:row>63</xdr:row>
      <xdr:rowOff>752474</xdr:rowOff>
    </xdr:from>
    <xdr:to>
      <xdr:col>5</xdr:col>
      <xdr:colOff>1676400</xdr:colOff>
      <xdr:row>63</xdr:row>
      <xdr:rowOff>1555750</xdr:rowOff>
    </xdr:to>
    <xdr:pic>
      <xdr:nvPicPr>
        <xdr:cNvPr id="113" name="Picture 112" descr="Baumhänger LesFleurs, Metall, 8x1x8 cm">
          <a:extLst>
            <a:ext uri="{FF2B5EF4-FFF2-40B4-BE49-F238E27FC236}">
              <a16:creationId xmlns:a16="http://schemas.microsoft.com/office/drawing/2014/main" id="{C6E698C5-C321-4590-AA22-38A75EB35B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" cstate="print">
          <a:extLst>
            <a:ext uri="{BEBA8EAE-BF5A-486C-A8C5-ECC9F3942E4B}">
              <a14:imgProps xmlns:a14="http://schemas.microsoft.com/office/drawing/2010/main">
                <a14:imgLayer r:embed="rId65">
                  <a14:imgEffect>
                    <a14:backgroundRemoval t="10000" b="90000" l="286" r="97429">
                      <a14:foregroundMark x1="571" y1="37429" x2="12286" y2="75429"/>
                      <a14:foregroundMark x1="88857" y1="25714" x2="93429" y2="47143"/>
                      <a14:foregroundMark x1="93429" y1="47143" x2="92286" y2="52286"/>
                      <a14:foregroundMark x1="97429" y1="31429" x2="97429" y2="3142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13445" b="15966"/>
        <a:stretch/>
      </xdr:blipFill>
      <xdr:spPr bwMode="auto">
        <a:xfrm>
          <a:off x="2981325" y="36109274"/>
          <a:ext cx="1133475" cy="803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38100</xdr:colOff>
      <xdr:row>64</xdr:row>
      <xdr:rowOff>85725</xdr:rowOff>
    </xdr:from>
    <xdr:to>
      <xdr:col>5</xdr:col>
      <xdr:colOff>868246</xdr:colOff>
      <xdr:row>64</xdr:row>
      <xdr:rowOff>1525725</xdr:rowOff>
    </xdr:to>
    <xdr:pic>
      <xdr:nvPicPr>
        <xdr:cNvPr id="114" name="Picture 113" descr="Sternhänger LesFleurs, Metall, 8x1x8 cm">
          <a:extLst>
            <a:ext uri="{FF2B5EF4-FFF2-40B4-BE49-F238E27FC236}">
              <a16:creationId xmlns:a16="http://schemas.microsoft.com/office/drawing/2014/main" id="{CFAE64FA-930D-4944-9D83-D3B2B970F63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43" r="21428"/>
        <a:stretch/>
      </xdr:blipFill>
      <xdr:spPr bwMode="auto">
        <a:xfrm>
          <a:off x="2476500" y="37023675"/>
          <a:ext cx="8301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628649</xdr:colOff>
      <xdr:row>64</xdr:row>
      <xdr:rowOff>882830</xdr:rowOff>
    </xdr:from>
    <xdr:to>
      <xdr:col>5</xdr:col>
      <xdr:colOff>1689099</xdr:colOff>
      <xdr:row>64</xdr:row>
      <xdr:rowOff>1547403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A0EDCC21-5E2F-49F1-B78A-ADB8EAE706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ackgroundRemoval t="23143" b="78286" l="286" r="97143">
                      <a14:foregroundMark x1="1143" y1="36286" x2="857" y2="54000"/>
                      <a14:foregroundMark x1="857" y1="54000" x2="10571" y2="78286"/>
                      <a14:foregroundMark x1="28857" y1="33714" x2="44000" y2="30000"/>
                      <a14:foregroundMark x1="79143" y1="23143" x2="79143" y2="23143"/>
                      <a14:foregroundMark x1="92286" y1="41714" x2="92286" y2="41714"/>
                      <a14:foregroundMark x1="97143" y1="37143" x2="97143" y2="37143"/>
                    </a14:backgroundRemoval>
                  </a14:imgEffect>
                </a14:imgLayer>
              </a14:imgProps>
            </a:ext>
          </a:extLst>
        </a:blip>
        <a:srcRect t="18285" b="18857"/>
        <a:stretch/>
      </xdr:blipFill>
      <xdr:spPr>
        <a:xfrm>
          <a:off x="3067049" y="37820780"/>
          <a:ext cx="1060450" cy="664573"/>
        </a:xfrm>
        <a:prstGeom prst="rect">
          <a:avLst/>
        </a:prstGeom>
      </xdr:spPr>
    </xdr:pic>
    <xdr:clientData/>
  </xdr:twoCellAnchor>
  <xdr:twoCellAnchor>
    <xdr:from>
      <xdr:col>5</xdr:col>
      <xdr:colOff>180975</xdr:colOff>
      <xdr:row>65</xdr:row>
      <xdr:rowOff>66675</xdr:rowOff>
    </xdr:from>
    <xdr:to>
      <xdr:col>5</xdr:col>
      <xdr:colOff>1620975</xdr:colOff>
      <xdr:row>65</xdr:row>
      <xdr:rowOff>1506675</xdr:rowOff>
    </xdr:to>
    <xdr:pic>
      <xdr:nvPicPr>
        <xdr:cNvPr id="117" name="Picture 116" descr="WindLicht ClairBlanc, weiß, Metall/Glas, 16,5x6x6 cm">
          <a:extLst>
            <a:ext uri="{FF2B5EF4-FFF2-40B4-BE49-F238E27FC236}">
              <a16:creationId xmlns:a16="http://schemas.microsoft.com/office/drawing/2014/main" id="{B026A11D-2CCC-4C37-A329-CD27A90C30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9375" y="4016692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123825</xdr:colOff>
      <xdr:row>66</xdr:row>
      <xdr:rowOff>76200</xdr:rowOff>
    </xdr:from>
    <xdr:to>
      <xdr:col>5</xdr:col>
      <xdr:colOff>1563825</xdr:colOff>
      <xdr:row>66</xdr:row>
      <xdr:rowOff>1519375</xdr:rowOff>
    </xdr:to>
    <xdr:pic>
      <xdr:nvPicPr>
        <xdr:cNvPr id="118" name="Picture 117" descr="HerzHänger Dost, natur, Holz, 12x2x15 cm">
          <a:extLst>
            <a:ext uri="{FF2B5EF4-FFF2-40B4-BE49-F238E27FC236}">
              <a16:creationId xmlns:a16="http://schemas.microsoft.com/office/drawing/2014/main" id="{14D9B7BD-6AEF-4A8B-99F8-DEB99E516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2225" y="41757600"/>
          <a:ext cx="1440000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142875</xdr:colOff>
      <xdr:row>67</xdr:row>
      <xdr:rowOff>47625</xdr:rowOff>
    </xdr:from>
    <xdr:to>
      <xdr:col>5</xdr:col>
      <xdr:colOff>1582875</xdr:colOff>
      <xdr:row>67</xdr:row>
      <xdr:rowOff>1487625</xdr:rowOff>
    </xdr:to>
    <xdr:pic>
      <xdr:nvPicPr>
        <xdr:cNvPr id="119" name="Picture 118" descr="HerzHänger Dost, natur, Holz, 15x2x20 cm">
          <a:extLst>
            <a:ext uri="{FF2B5EF4-FFF2-40B4-BE49-F238E27FC236}">
              <a16:creationId xmlns:a16="http://schemas.microsoft.com/office/drawing/2014/main" id="{14671AC3-9F21-4682-8F96-6FCD2D4523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1275" y="4331017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142875</xdr:colOff>
      <xdr:row>68</xdr:row>
      <xdr:rowOff>57150</xdr:rowOff>
    </xdr:from>
    <xdr:to>
      <xdr:col>5</xdr:col>
      <xdr:colOff>1582875</xdr:colOff>
      <xdr:row>68</xdr:row>
      <xdr:rowOff>1500325</xdr:rowOff>
    </xdr:to>
    <xdr:pic>
      <xdr:nvPicPr>
        <xdr:cNvPr id="120" name="Picture 119" descr="NotenSchlüsselHänger GROS, silber, Aluminium, 12x1x12 cm">
          <a:extLst>
            <a:ext uri="{FF2B5EF4-FFF2-40B4-BE49-F238E27FC236}">
              <a16:creationId xmlns:a16="http://schemas.microsoft.com/office/drawing/2014/main" id="{3153E269-F865-4E6F-A29B-09ACC16C2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1275" y="44900850"/>
          <a:ext cx="1440000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123825</xdr:colOff>
      <xdr:row>69</xdr:row>
      <xdr:rowOff>76200</xdr:rowOff>
    </xdr:from>
    <xdr:to>
      <xdr:col>5</xdr:col>
      <xdr:colOff>1563825</xdr:colOff>
      <xdr:row>69</xdr:row>
      <xdr:rowOff>1519375</xdr:rowOff>
    </xdr:to>
    <xdr:pic>
      <xdr:nvPicPr>
        <xdr:cNvPr id="121" name="Picture 120" descr="NotenHänger GROS, silber, Aluminium, 10x1x10 cm">
          <a:extLst>
            <a:ext uri="{FF2B5EF4-FFF2-40B4-BE49-F238E27FC236}">
              <a16:creationId xmlns:a16="http://schemas.microsoft.com/office/drawing/2014/main" id="{404F3795-3946-4F92-AF38-56A9575F6F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2225" y="46501050"/>
          <a:ext cx="1440000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133350</xdr:colOff>
      <xdr:row>70</xdr:row>
      <xdr:rowOff>95250</xdr:rowOff>
    </xdr:from>
    <xdr:to>
      <xdr:col>5</xdr:col>
      <xdr:colOff>1576525</xdr:colOff>
      <xdr:row>70</xdr:row>
      <xdr:rowOff>1538425</xdr:rowOff>
    </xdr:to>
    <xdr:pic>
      <xdr:nvPicPr>
        <xdr:cNvPr id="122" name="Picture 121" descr="HerzHänger ClairBlanc, weiß, Metall, 8,5x0,1x9,5 cm">
          <a:extLst>
            <a:ext uri="{FF2B5EF4-FFF2-40B4-BE49-F238E27FC236}">
              <a16:creationId xmlns:a16="http://schemas.microsoft.com/office/drawing/2014/main" id="{0E21F423-E711-43CA-8B15-03D988548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48101250"/>
          <a:ext cx="1443175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114300</xdr:colOff>
      <xdr:row>71</xdr:row>
      <xdr:rowOff>47625</xdr:rowOff>
    </xdr:from>
    <xdr:to>
      <xdr:col>5</xdr:col>
      <xdr:colOff>1557475</xdr:colOff>
      <xdr:row>71</xdr:row>
      <xdr:rowOff>1487625</xdr:rowOff>
    </xdr:to>
    <xdr:pic>
      <xdr:nvPicPr>
        <xdr:cNvPr id="123" name="Picture 122" descr="HerzHänger ClairBlanc, weiß, Metall, 5x1x4,5 cm">
          <a:extLst>
            <a:ext uri="{FF2B5EF4-FFF2-40B4-BE49-F238E27FC236}">
              <a16:creationId xmlns:a16="http://schemas.microsoft.com/office/drawing/2014/main" id="{293D4C5A-DF23-45CF-8344-524E84F883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2700" y="49634775"/>
          <a:ext cx="144317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85725</xdr:colOff>
      <xdr:row>72</xdr:row>
      <xdr:rowOff>38100</xdr:rowOff>
    </xdr:from>
    <xdr:to>
      <xdr:col>5</xdr:col>
      <xdr:colOff>1525725</xdr:colOff>
      <xdr:row>72</xdr:row>
      <xdr:rowOff>1481275</xdr:rowOff>
    </xdr:to>
    <xdr:pic>
      <xdr:nvPicPr>
        <xdr:cNvPr id="124" name="Picture 123" descr="NotenSchlüsselHänger Sobre, schwarz, Alu, 4,5x1x10 cm">
          <a:extLst>
            <a:ext uri="{FF2B5EF4-FFF2-40B4-BE49-F238E27FC236}">
              <a16:creationId xmlns:a16="http://schemas.microsoft.com/office/drawing/2014/main" id="{7ED561A8-BD17-4AEE-8758-5766850530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4125" y="51206400"/>
          <a:ext cx="1440000" cy="1443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180975</xdr:colOff>
      <xdr:row>51</xdr:row>
      <xdr:rowOff>0</xdr:rowOff>
    </xdr:from>
    <xdr:to>
      <xdr:col>5</xdr:col>
      <xdr:colOff>1092815</xdr:colOff>
      <xdr:row>51</xdr:row>
      <xdr:rowOff>981075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A771BE98-0BEB-4304-98CB-FCF39FF18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375" y="16383000"/>
          <a:ext cx="911840" cy="981075"/>
        </a:xfrm>
        <a:prstGeom prst="rect">
          <a:avLst/>
        </a:prstGeom>
      </xdr:spPr>
    </xdr:pic>
    <xdr:clientData/>
  </xdr:twoCellAnchor>
  <xdr:twoCellAnchor>
    <xdr:from>
      <xdr:col>5</xdr:col>
      <xdr:colOff>647700</xdr:colOff>
      <xdr:row>61</xdr:row>
      <xdr:rowOff>76200</xdr:rowOff>
    </xdr:from>
    <xdr:to>
      <xdr:col>5</xdr:col>
      <xdr:colOff>1120354</xdr:colOff>
      <xdr:row>61</xdr:row>
      <xdr:rowOff>1516200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8F43F6E5-553E-4C4E-BDA4-14D512A99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6100" y="32270700"/>
          <a:ext cx="472654" cy="1440000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51</xdr:row>
      <xdr:rowOff>161925</xdr:rowOff>
    </xdr:from>
    <xdr:to>
      <xdr:col>5</xdr:col>
      <xdr:colOff>1703213</xdr:colOff>
      <xdr:row>52</xdr:row>
      <xdr:rowOff>19556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50B560B4-F2EE-4683-83C8-5994586C1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495550" y="16544925"/>
          <a:ext cx="1646063" cy="1438781"/>
        </a:xfrm>
        <a:prstGeom prst="rect">
          <a:avLst/>
        </a:prstGeom>
      </xdr:spPr>
    </xdr:pic>
    <xdr:clientData/>
  </xdr:twoCellAnchor>
  <xdr:twoCellAnchor>
    <xdr:from>
      <xdr:col>5</xdr:col>
      <xdr:colOff>980761</xdr:colOff>
      <xdr:row>73</xdr:row>
      <xdr:rowOff>371474</xdr:rowOff>
    </xdr:from>
    <xdr:to>
      <xdr:col>5</xdr:col>
      <xdr:colOff>1670049</xdr:colOff>
      <xdr:row>73</xdr:row>
      <xdr:rowOff>1422400</xdr:rowOff>
    </xdr:to>
    <xdr:pic>
      <xdr:nvPicPr>
        <xdr:cNvPr id="128" name="Picture 127" descr="HerzMagnetTafel Junker, Metall, 30x1x30 cm">
          <a:extLst>
            <a:ext uri="{FF2B5EF4-FFF2-40B4-BE49-F238E27FC236}">
              <a16:creationId xmlns:a16="http://schemas.microsoft.com/office/drawing/2014/main" id="{A7DFB167-49E1-484A-86FF-1F90211F62E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59" r="16657"/>
        <a:stretch/>
      </xdr:blipFill>
      <xdr:spPr bwMode="auto">
        <a:xfrm>
          <a:off x="3419161" y="53120924"/>
          <a:ext cx="689288" cy="1050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57150</xdr:colOff>
      <xdr:row>73</xdr:row>
      <xdr:rowOff>47625</xdr:rowOff>
    </xdr:from>
    <xdr:to>
      <xdr:col>5</xdr:col>
      <xdr:colOff>984251</xdr:colOff>
      <xdr:row>73</xdr:row>
      <xdr:rowOff>1487625</xdr:rowOff>
    </xdr:to>
    <xdr:pic>
      <xdr:nvPicPr>
        <xdr:cNvPr id="129" name="Picture 128" descr="HerzMagnetTafel Junker, Metall, 30x1x30 cm">
          <a:extLst>
            <a:ext uri="{FF2B5EF4-FFF2-40B4-BE49-F238E27FC236}">
              <a16:creationId xmlns:a16="http://schemas.microsoft.com/office/drawing/2014/main" id="{C47DD06B-703D-40F4-B51F-A82557C983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59" r="17979"/>
        <a:stretch/>
      </xdr:blipFill>
      <xdr:spPr bwMode="auto">
        <a:xfrm>
          <a:off x="2495550" y="52797075"/>
          <a:ext cx="92710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123825</xdr:colOff>
      <xdr:row>74</xdr:row>
      <xdr:rowOff>76200</xdr:rowOff>
    </xdr:from>
    <xdr:to>
      <xdr:col>5</xdr:col>
      <xdr:colOff>1555750</xdr:colOff>
      <xdr:row>74</xdr:row>
      <xdr:rowOff>1504950</xdr:rowOff>
    </xdr:to>
    <xdr:pic>
      <xdr:nvPicPr>
        <xdr:cNvPr id="130" name="Picture 129" descr="HerzMagnet Dost, natur, Holz, 4x1x4 cm">
          <a:extLst>
            <a:ext uri="{FF2B5EF4-FFF2-40B4-BE49-F238E27FC236}">
              <a16:creationId xmlns:a16="http://schemas.microsoft.com/office/drawing/2014/main" id="{126F6C73-F22A-44B4-B6AD-8A95E5B329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2225" y="54406800"/>
          <a:ext cx="14319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171450</xdr:colOff>
      <xdr:row>75</xdr:row>
      <xdr:rowOff>66675</xdr:rowOff>
    </xdr:from>
    <xdr:to>
      <xdr:col>5</xdr:col>
      <xdr:colOff>1600200</xdr:colOff>
      <xdr:row>75</xdr:row>
      <xdr:rowOff>1498600</xdr:rowOff>
    </xdr:to>
    <xdr:pic>
      <xdr:nvPicPr>
        <xdr:cNvPr id="131" name="Picture 130" descr="Glocke Dost, gold, Metall, 7x3x6 cm">
          <a:extLst>
            <a:ext uri="{FF2B5EF4-FFF2-40B4-BE49-F238E27FC236}">
              <a16:creationId xmlns:a16="http://schemas.microsoft.com/office/drawing/2014/main" id="{16C8D9BC-2B73-4C93-8BB4-A862EFEBEC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55978425"/>
          <a:ext cx="1428750" cy="1431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123825</xdr:colOff>
      <xdr:row>76</xdr:row>
      <xdr:rowOff>66675</xdr:rowOff>
    </xdr:from>
    <xdr:to>
      <xdr:col>5</xdr:col>
      <xdr:colOff>1555750</xdr:colOff>
      <xdr:row>76</xdr:row>
      <xdr:rowOff>1498600</xdr:rowOff>
    </xdr:to>
    <xdr:pic>
      <xdr:nvPicPr>
        <xdr:cNvPr id="132" name="Picture 131" descr="Glocke Dost, gold, Metall, 10x4x7 cm">
          <a:extLst>
            <a:ext uri="{FF2B5EF4-FFF2-40B4-BE49-F238E27FC236}">
              <a16:creationId xmlns:a16="http://schemas.microsoft.com/office/drawing/2014/main" id="{787A1CBE-CD6F-42C1-BD1B-B2F0DD948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2225" y="57559575"/>
          <a:ext cx="1431925" cy="1431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142875</xdr:colOff>
      <xdr:row>77</xdr:row>
      <xdr:rowOff>76200</xdr:rowOff>
    </xdr:from>
    <xdr:to>
      <xdr:col>5</xdr:col>
      <xdr:colOff>1574800</xdr:colOff>
      <xdr:row>77</xdr:row>
      <xdr:rowOff>1504950</xdr:rowOff>
    </xdr:to>
    <xdr:pic>
      <xdr:nvPicPr>
        <xdr:cNvPr id="133" name="Picture 132" descr="Glocke Dost, gold, Metall, 13x6x10 cm">
          <a:extLst>
            <a:ext uri="{FF2B5EF4-FFF2-40B4-BE49-F238E27FC236}">
              <a16:creationId xmlns:a16="http://schemas.microsoft.com/office/drawing/2014/main" id="{C4937D4B-4520-4970-9853-EB8FCD92C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1275" y="59150250"/>
          <a:ext cx="14319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142875</xdr:colOff>
      <xdr:row>78</xdr:row>
      <xdr:rowOff>57150</xdr:rowOff>
    </xdr:from>
    <xdr:to>
      <xdr:col>5</xdr:col>
      <xdr:colOff>1574800</xdr:colOff>
      <xdr:row>78</xdr:row>
      <xdr:rowOff>1485900</xdr:rowOff>
    </xdr:to>
    <xdr:pic>
      <xdr:nvPicPr>
        <xdr:cNvPr id="134" name="Picture 133" descr="Glocke Dost, rot, Metall, 7x3x6 cm">
          <a:extLst>
            <a:ext uri="{FF2B5EF4-FFF2-40B4-BE49-F238E27FC236}">
              <a16:creationId xmlns:a16="http://schemas.microsoft.com/office/drawing/2014/main" id="{D683DFFD-659C-47A9-8614-C6CC1EE32C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1275" y="60712350"/>
          <a:ext cx="14319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171450</xdr:colOff>
      <xdr:row>79</xdr:row>
      <xdr:rowOff>57150</xdr:rowOff>
    </xdr:from>
    <xdr:to>
      <xdr:col>5</xdr:col>
      <xdr:colOff>1600200</xdr:colOff>
      <xdr:row>79</xdr:row>
      <xdr:rowOff>1485900</xdr:rowOff>
    </xdr:to>
    <xdr:pic>
      <xdr:nvPicPr>
        <xdr:cNvPr id="135" name="Picture 134" descr="Glocke Dost, rot, Metall, 10x4x7 cm">
          <a:extLst>
            <a:ext uri="{FF2B5EF4-FFF2-40B4-BE49-F238E27FC236}">
              <a16:creationId xmlns:a16="http://schemas.microsoft.com/office/drawing/2014/main" id="{F49EB841-5A75-4EFD-B256-772658742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62293500"/>
          <a:ext cx="14287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171450</xdr:colOff>
      <xdr:row>80</xdr:row>
      <xdr:rowOff>85725</xdr:rowOff>
    </xdr:from>
    <xdr:to>
      <xdr:col>5</xdr:col>
      <xdr:colOff>1600200</xdr:colOff>
      <xdr:row>80</xdr:row>
      <xdr:rowOff>1517650</xdr:rowOff>
    </xdr:to>
    <xdr:pic>
      <xdr:nvPicPr>
        <xdr:cNvPr id="136" name="Picture 135" descr="Glocke Dost, rot, Metall, 13x6x10 cm">
          <a:extLst>
            <a:ext uri="{FF2B5EF4-FFF2-40B4-BE49-F238E27FC236}">
              <a16:creationId xmlns:a16="http://schemas.microsoft.com/office/drawing/2014/main" id="{850513E2-678E-458B-B8E4-D51A103FCB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63903225"/>
          <a:ext cx="1428750" cy="1431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466725</xdr:colOff>
      <xdr:row>18</xdr:row>
      <xdr:rowOff>95250</xdr:rowOff>
    </xdr:from>
    <xdr:to>
      <xdr:col>5</xdr:col>
      <xdr:colOff>1457325</xdr:colOff>
      <xdr:row>18</xdr:row>
      <xdr:rowOff>1524000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F0D76D6-4819-45AB-ADC5-552432E929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26269950"/>
          <a:ext cx="9906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490538</xdr:colOff>
      <xdr:row>19</xdr:row>
      <xdr:rowOff>38100</xdr:rowOff>
    </xdr:from>
    <xdr:to>
      <xdr:col>5</xdr:col>
      <xdr:colOff>1433513</xdr:colOff>
      <xdr:row>19</xdr:row>
      <xdr:rowOff>1534287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7F8D3ED8-9EE3-48BB-80E1-ABACBA3DE2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2538" y="27793950"/>
          <a:ext cx="942975" cy="14961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7A5861DF-40DD-4EAB-AA17-A795A64086A5}" name="Table31" displayName="Table31" ref="A18:I199" totalsRowShown="0" headerRowDxfId="60" dataDxfId="58" headerRowBorderDxfId="59" tableBorderDxfId="57" headerRowCellStyle="Good">
  <autoFilter ref="A18:I199" xr:uid="{47E63807-AF46-4376-A432-8AFFA060A981}"/>
  <tableColumns count="9">
    <tableColumn id="2" xr3:uid="{B6CEF50B-2409-44F7-B6F8-3110EE875A36}" name="Description" dataDxfId="56" totalsRowDxfId="55">
      <calculatedColumnFormula>Food!I3</calculatedColumnFormula>
    </tableColumn>
    <tableColumn id="3" xr3:uid="{383FCBAA-20F6-4CAA-91D2-0F55F47F2F77}" name="Item Notes" dataDxfId="54" totalsRowDxfId="53">
      <calculatedColumnFormula>Food!J3</calculatedColumnFormula>
    </tableColumn>
    <tableColumn id="4" xr3:uid="{46F1842C-09AB-45EA-ABF4-BF6A33924132}" name="Unit dimensions" dataDxfId="52" totalsRowDxfId="51">
      <calculatedColumnFormula>Food!K3</calculatedColumnFormula>
    </tableColumn>
    <tableColumn id="5" xr3:uid="{A435712F-F99A-4576-9703-67FB0291F6EA}" name="Item #" dataDxfId="50" totalsRowDxfId="49">
      <calculatedColumnFormula>Food!B3</calculatedColumnFormula>
    </tableColumn>
    <tableColumn id="6" xr3:uid="{6C8AE9A5-41B7-4481-83FF-B1F055497BDE}" name="Case Size" dataDxfId="48" totalsRowDxfId="47" dataCellStyle="Currency">
      <calculatedColumnFormula>Food!D3</calculatedColumnFormula>
    </tableColumn>
    <tableColumn id="7" xr3:uid="{245D454E-7850-4EB1-932C-110982B53155}" name="Total Cases Ordered" dataDxfId="46" totalsRowDxfId="45" dataCellStyle="Currency">
      <calculatedColumnFormula>Food!C3</calculatedColumnFormula>
    </tableColumn>
    <tableColumn id="8" xr3:uid="{A1171C74-BEB9-4117-B625-E6A9915F16FD}" name="Extended Cost" dataDxfId="44" totalsRowDxfId="43" dataCellStyle="Currency">
      <calculatedColumnFormula>Food!N3</calculatedColumnFormula>
    </tableColumn>
    <tableColumn id="9" xr3:uid="{782F925F-759D-41D0-B4DD-31A3470091E3}" name="Total Pieces Ordered" dataDxfId="42" dataCellStyle="Currency">
      <calculatedColumnFormula>Food!M3</calculatedColumnFormula>
    </tableColumn>
    <tableColumn id="12" xr3:uid="{28F807B0-83AA-4DC3-8D0F-5093C6089616}" name="Unit Cost" dataDxfId="41" dataCellStyle="Currency">
      <calculatedColumnFormula>Food!E3</calculatedColumnFormula>
    </tableColumn>
  </tableColumns>
  <tableStyleInfo name="TableStyleMedium4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0" xr:uid="{694EB946-4E0C-422A-BBBC-EF14DF82DA5A}" name="Table6356811" displayName="Table6356811" ref="A2:N106" totalsRowShown="0" headerRowDxfId="40" dataDxfId="38" headerRowBorderDxfId="39" tableBorderDxfId="37" totalsRowBorderDxfId="36" headerRowCellStyle="Neutral">
  <autoFilter ref="A2:N106" xr:uid="{177D8B33-98AF-4609-A7B6-1973ACEA4A95}"/>
  <sortState xmlns:xlrd2="http://schemas.microsoft.com/office/spreadsheetml/2017/richdata2" ref="A3:M5">
    <sortCondition ref="D2:D5"/>
  </sortState>
  <tableColumns count="14">
    <tableColumn id="3" xr3:uid="{5978BA62-62E7-45DE-9C81-45D7B66E0727}" name="Theme" dataDxfId="35"/>
    <tableColumn id="1" xr3:uid="{E3B28140-085B-46AA-A6A9-5FBCE0814729}" name="Item #" dataDxfId="34"/>
    <tableColumn id="4" xr3:uid="{34837430-4211-47A6-A616-5FB42B35F155}" name="Customer Order _x000a_(In Cases)" dataDxfId="33"/>
    <tableColumn id="5" xr3:uid="{0018BCAD-CC1B-4282-89BC-8526A4B03D79}" name="Case Size" dataDxfId="32"/>
    <tableColumn id="12" xr3:uid="{DEA6B64A-BF6F-446A-BF71-DC55A93AF249}" name="Unit Cost" dataDxfId="31" dataCellStyle="Currency"/>
    <tableColumn id="6" xr3:uid="{D810A66A-DD61-4EB0-ACCB-6C957D7AAF27}" name="Image" dataDxfId="30"/>
    <tableColumn id="7" xr3:uid="{A5528199-EF20-42E3-A2B1-475CB6D75F78}" name="UPC" dataDxfId="29"/>
    <tableColumn id="8" xr3:uid="{3CE19131-18D4-44F8-87C2-A5A458C84D08}" name="Brand" dataDxfId="28"/>
    <tableColumn id="9" xr3:uid="{23DA765B-620C-4A87-A44B-3B56FE41E119}" name="Description" dataDxfId="27"/>
    <tableColumn id="10" xr3:uid="{2E9B3570-BD15-4EFA-8238-94C958D1C8A6}" name="Notes" dataDxfId="26" dataCellStyle="Currency"/>
    <tableColumn id="11" xr3:uid="{A85719AA-6325-4A0A-B6E7-F0AB0C11A088}" name="Unit dimensions" dataDxfId="25" dataCellStyle="Currency"/>
    <tableColumn id="13" xr3:uid="{A3CC3FD3-3C55-473E-86AD-586499FC6357}" name="SRP" dataDxfId="24" dataCellStyle="Currency"/>
    <tableColumn id="14" xr3:uid="{6FB18AFD-6504-492E-AED7-98CC6A6BBD17}" name="Total Pieces Ordered" dataDxfId="23">
      <calculatedColumnFormula>Table6356811[[#This Row],[Customer Order 
(In Cases)]]*Table6356811[[#This Row],[Case Size]]</calculatedColumnFormula>
    </tableColumn>
    <tableColumn id="15" xr3:uid="{EB1F8A60-645B-4FEF-93D6-9A523A5D288A}" name="Extended Cost" dataDxfId="22">
      <calculatedColumnFormula>Table6356811[[#This Row],[Total Pieces Ordered]]*Table6356811[[#This Row],[Unit Cost]]</calculatedColumnFormula>
    </tableColumn>
  </tableColumns>
  <tableStyleInfo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9DDA586C-2498-4AE7-B368-7E8566C2F7A3}" name="Table63" displayName="Table63" ref="A2:N81" totalsRowShown="0" headerRowDxfId="21" dataDxfId="19" headerRowBorderDxfId="20" tableBorderDxfId="18" totalsRowBorderDxfId="17">
  <autoFilter ref="A2:N81" xr:uid="{177D8B33-98AF-4609-A7B6-1973ACEA4A95}"/>
  <sortState xmlns:xlrd2="http://schemas.microsoft.com/office/spreadsheetml/2017/richdata2" ref="A3:M9">
    <sortCondition ref="D2:D9"/>
  </sortState>
  <tableColumns count="14">
    <tableColumn id="2" xr3:uid="{D8E1EA93-6C57-4AB5-972F-86A07F08E6FF}" name="Theme" dataDxfId="16"/>
    <tableColumn id="3" xr3:uid="{966302FC-53A7-4B88-86BF-50CF8C9F5555}" name="Item #" dataDxfId="15"/>
    <tableColumn id="4" xr3:uid="{7C7962F3-5849-4333-8ACA-46EA3F3AF79F}" name="Customer Order _x000a_(In Cases)" dataDxfId="14"/>
    <tableColumn id="5" xr3:uid="{27AB56C0-FC4B-48A0-AE31-AFAD36121956}" name="Case Size" dataDxfId="13"/>
    <tableColumn id="12" xr3:uid="{48FCD867-C9D2-4C4B-B481-9F89AD090667}" name="Unit Cost" dataDxfId="12" dataCellStyle="Currency"/>
    <tableColumn id="6" xr3:uid="{332A74E8-B493-4226-B267-5400607F82F1}" name="Image" dataDxfId="11"/>
    <tableColumn id="7" xr3:uid="{F4612804-DA3E-47F5-8104-CB6C51B4F754}" name="UPC" dataDxfId="10"/>
    <tableColumn id="8" xr3:uid="{6E27A91E-6077-44FF-B86D-E34673778684}" name="Brand" dataDxfId="9"/>
    <tableColumn id="9" xr3:uid="{106FDEBF-E792-4C38-97EE-6648D4A6B9EF}" name="Description" dataDxfId="8"/>
    <tableColumn id="10" xr3:uid="{1CDC8005-331C-43C8-A501-A99523D701D0}" name="Notes" dataDxfId="7" dataCellStyle="Currency"/>
    <tableColumn id="11" xr3:uid="{83382FD2-178A-4BD6-81EA-308AEB629B82}" name="Unit dimensions" dataDxfId="6" dataCellStyle="Currency"/>
    <tableColumn id="13" xr3:uid="{B7ABAE68-537B-4DDB-990D-1C7D86663DA9}" name="SRP" dataDxfId="5" dataCellStyle="Currency"/>
    <tableColumn id="14" xr3:uid="{F6808150-B1D0-4A11-A367-3A6F0E093537}" name="Total Pieces Ordered" dataDxfId="4">
      <calculatedColumnFormula>Table63[[#This Row],[Case Size]]*Table63[[#This Row],[Customer Order 
(In Cases)]]</calculatedColumnFormula>
    </tableColumn>
    <tableColumn id="15" xr3:uid="{A13AAE8A-BC33-4005-8FBE-7AB9DEB2B24A}" name="Extended Cost" dataDxfId="3">
      <calculatedColumnFormula>Table63[[#This Row],[Total Pieces Ordered]]*Table63[[#This Row],[Unit Cost]]</calculatedColumnFormula>
    </tableColumn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edelweissimports.com/" TargetMode="External"/><Relationship Id="rId4" Type="http://schemas.openxmlformats.org/officeDocument/2006/relationships/table" Target="../tables/table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88B4D1-C210-4A6C-B879-2275D5196B60}">
  <sheetPr>
    <pageSetUpPr fitToPage="1"/>
  </sheetPr>
  <dimension ref="A1:J599"/>
  <sheetViews>
    <sheetView showGridLines="0" zoomScaleNormal="100" workbookViewId="0">
      <pane ySplit="18" topLeftCell="A19" activePane="bottomLeft" state="frozen"/>
      <selection activeCell="B19" sqref="B19"/>
      <selection pane="bottomLeft" activeCell="B19" sqref="B19"/>
    </sheetView>
  </sheetViews>
  <sheetFormatPr defaultRowHeight="15" x14ac:dyDescent="0.25"/>
  <cols>
    <col min="1" max="1" width="44.5703125" style="1" customWidth="1"/>
    <col min="2" max="2" width="40.42578125" style="1" customWidth="1"/>
    <col min="3" max="3" width="17.85546875" customWidth="1"/>
    <col min="4" max="4" width="24" style="5" customWidth="1"/>
    <col min="5" max="5" width="13.7109375" style="4" customWidth="1"/>
    <col min="6" max="6" width="13.5703125" style="25" customWidth="1"/>
    <col min="7" max="7" width="12.7109375" style="59" customWidth="1"/>
    <col min="8" max="8" width="16.140625" style="4" customWidth="1"/>
    <col min="9" max="9" width="16" style="3" customWidth="1"/>
  </cols>
  <sheetData>
    <row r="1" spans="1:9" ht="15" customHeight="1" thickBot="1" x14ac:dyDescent="0.3">
      <c r="A1" s="2"/>
      <c r="B1" s="264" t="s">
        <v>0</v>
      </c>
      <c r="C1" s="264"/>
      <c r="E1" s="20"/>
      <c r="F1" s="26"/>
      <c r="G1" s="55"/>
      <c r="H1" s="20"/>
      <c r="I1" s="55"/>
    </row>
    <row r="2" spans="1:9" ht="15" customHeight="1" x14ac:dyDescent="0.25">
      <c r="A2" s="2"/>
      <c r="B2" s="263" t="s">
        <v>1</v>
      </c>
      <c r="C2" s="263"/>
      <c r="E2" s="256" t="s">
        <v>19</v>
      </c>
      <c r="F2" s="257"/>
      <c r="G2" s="257"/>
      <c r="H2" s="257"/>
      <c r="I2" s="258"/>
    </row>
    <row r="3" spans="1:9" ht="15" customHeight="1" x14ac:dyDescent="0.25">
      <c r="A3" s="2"/>
      <c r="B3" s="263" t="s">
        <v>6</v>
      </c>
      <c r="C3" s="263"/>
      <c r="D3" s="16"/>
      <c r="E3" s="259"/>
      <c r="F3" s="260"/>
      <c r="G3" s="260"/>
      <c r="H3" s="260"/>
      <c r="I3" s="261"/>
    </row>
    <row r="4" spans="1:9" ht="15" customHeight="1" x14ac:dyDescent="0.25">
      <c r="A4" s="2"/>
      <c r="B4" s="263" t="s">
        <v>2</v>
      </c>
      <c r="C4" s="263"/>
      <c r="D4" s="19"/>
      <c r="E4" s="102"/>
      <c r="F4" s="103"/>
      <c r="G4" s="104"/>
      <c r="H4" s="105"/>
      <c r="I4" s="106"/>
    </row>
    <row r="5" spans="1:9" ht="15" customHeight="1" x14ac:dyDescent="0.25">
      <c r="A5" s="2"/>
      <c r="B5" s="263" t="s">
        <v>5</v>
      </c>
      <c r="C5" s="263"/>
      <c r="D5" s="15"/>
      <c r="E5" s="29"/>
      <c r="F5" s="265" t="s">
        <v>114</v>
      </c>
      <c r="G5" s="265"/>
      <c r="H5" s="107"/>
      <c r="I5" s="56"/>
    </row>
    <row r="6" spans="1:9" ht="15" customHeight="1" x14ac:dyDescent="0.35">
      <c r="A6" s="2"/>
      <c r="B6" s="262" t="s">
        <v>3</v>
      </c>
      <c r="C6" s="262"/>
      <c r="D6" s="14"/>
      <c r="E6" s="27"/>
      <c r="F6" s="108"/>
      <c r="G6" s="108"/>
      <c r="H6" s="28"/>
      <c r="I6" s="56"/>
    </row>
    <row r="7" spans="1:9" ht="15" customHeight="1" x14ac:dyDescent="0.25">
      <c r="A7" s="2"/>
      <c r="B7" s="263" t="s">
        <v>4</v>
      </c>
      <c r="C7" s="263"/>
      <c r="E7" s="102"/>
      <c r="F7" s="265" t="s">
        <v>115</v>
      </c>
      <c r="G7" s="265"/>
      <c r="H7" s="105"/>
      <c r="I7" s="106"/>
    </row>
    <row r="8" spans="1:9" ht="21.75" thickBot="1" x14ac:dyDescent="0.4">
      <c r="A8" s="13"/>
      <c r="B8" s="255" t="s">
        <v>117</v>
      </c>
      <c r="C8" s="255"/>
      <c r="D8" s="255"/>
      <c r="E8" s="21"/>
      <c r="F8" s="22"/>
      <c r="G8" s="23"/>
      <c r="H8" s="24"/>
      <c r="I8" s="57"/>
    </row>
    <row r="9" spans="1:9" x14ac:dyDescent="0.25">
      <c r="B9" s="54"/>
      <c r="D9" s="1"/>
      <c r="E9" s="94"/>
      <c r="F9" s="242"/>
      <c r="G9" s="242"/>
      <c r="H9" s="92"/>
      <c r="I9" s="95"/>
    </row>
    <row r="10" spans="1:9" ht="15.75" customHeight="1" x14ac:dyDescent="0.25">
      <c r="A10" s="253" t="s">
        <v>54</v>
      </c>
      <c r="B10" s="254"/>
      <c r="C10" s="64"/>
      <c r="E10" s="96"/>
      <c r="F10" s="242"/>
      <c r="G10" s="242"/>
      <c r="H10" s="92"/>
      <c r="I10" s="95"/>
    </row>
    <row r="11" spans="1:9" ht="15" customHeight="1" x14ac:dyDescent="0.25">
      <c r="A11" s="68" t="s">
        <v>47</v>
      </c>
      <c r="B11" s="69">
        <v>0</v>
      </c>
      <c r="C11" s="65"/>
      <c r="E11" s="97"/>
      <c r="F11" s="242"/>
      <c r="G11" s="242"/>
      <c r="H11" s="93"/>
      <c r="I11" s="98"/>
    </row>
    <row r="12" spans="1:9" x14ac:dyDescent="0.25">
      <c r="A12" s="68" t="s">
        <v>48</v>
      </c>
      <c r="B12" s="69" t="s">
        <v>49</v>
      </c>
      <c r="C12" s="66"/>
      <c r="F12" s="99"/>
      <c r="G12" s="100"/>
      <c r="I12" s="101"/>
    </row>
    <row r="13" spans="1:9" ht="15.75" thickBot="1" x14ac:dyDescent="0.3">
      <c r="A13" s="68" t="s">
        <v>50</v>
      </c>
      <c r="B13" s="69" t="s">
        <v>51</v>
      </c>
      <c r="C13" s="67"/>
      <c r="E13" s="5"/>
      <c r="F13" s="12"/>
      <c r="G13" s="12"/>
      <c r="H13" s="5"/>
      <c r="I13" s="12"/>
    </row>
    <row r="14" spans="1:9" ht="15" customHeight="1" x14ac:dyDescent="0.25">
      <c r="A14" s="68" t="s">
        <v>52</v>
      </c>
      <c r="B14" s="69" t="s">
        <v>53</v>
      </c>
      <c r="C14" s="67"/>
      <c r="E14" s="249" t="s">
        <v>25</v>
      </c>
      <c r="F14" s="250"/>
      <c r="G14" s="245">
        <f>Food!K1+Gift!K1</f>
        <v>0</v>
      </c>
      <c r="H14" s="246"/>
    </row>
    <row r="15" spans="1:9" ht="15.75" customHeight="1" thickBot="1" x14ac:dyDescent="0.3">
      <c r="A15" s="10"/>
      <c r="B15" s="63"/>
      <c r="C15" s="63"/>
      <c r="E15" s="251"/>
      <c r="F15" s="252"/>
      <c r="G15" s="247"/>
      <c r="H15" s="248"/>
    </row>
    <row r="16" spans="1:9" ht="15.75" customHeight="1" x14ac:dyDescent="0.25">
      <c r="A16" s="10"/>
      <c r="B16" s="9"/>
      <c r="C16" s="9"/>
      <c r="E16" s="8"/>
      <c r="F16" s="7"/>
      <c r="G16" s="6"/>
      <c r="H16" s="6"/>
    </row>
    <row r="17" spans="1:10" ht="15.75" x14ac:dyDescent="0.3">
      <c r="A17" s="243" t="s">
        <v>24</v>
      </c>
      <c r="B17" s="244"/>
      <c r="C17" s="244"/>
      <c r="D17" s="244"/>
      <c r="E17" s="244"/>
      <c r="F17" s="244"/>
      <c r="G17" s="244"/>
      <c r="H17" s="244"/>
      <c r="I17" s="244"/>
    </row>
    <row r="18" spans="1:10" s="1" customFormat="1" ht="30" x14ac:dyDescent="0.25">
      <c r="A18" s="45" t="s">
        <v>12</v>
      </c>
      <c r="B18" s="46" t="s">
        <v>42</v>
      </c>
      <c r="C18" s="47" t="s">
        <v>41</v>
      </c>
      <c r="D18" s="45" t="s">
        <v>9</v>
      </c>
      <c r="E18" s="45" t="s">
        <v>13</v>
      </c>
      <c r="F18" s="48" t="s">
        <v>43</v>
      </c>
      <c r="G18" s="58" t="s">
        <v>23</v>
      </c>
      <c r="H18" s="49" t="s">
        <v>26</v>
      </c>
      <c r="I18" s="58" t="s">
        <v>14</v>
      </c>
    </row>
    <row r="19" spans="1:10" s="1" customFormat="1" ht="30" x14ac:dyDescent="0.25">
      <c r="A19" s="115" t="str">
        <f>Food!I3</f>
        <v>Mathez Bulk Truffles individually wrapped Cookies</v>
      </c>
      <c r="B19" s="78"/>
      <c r="C19" s="18" t="str">
        <f>Food!K3</f>
        <v>2.6kg</v>
      </c>
      <c r="D19" s="18" t="str">
        <f>Food!B3</f>
        <v>MA510176631</v>
      </c>
      <c r="E19" s="18">
        <f>Food!D3</f>
        <v>400</v>
      </c>
      <c r="F19" s="31">
        <f>Food!C3</f>
        <v>0</v>
      </c>
      <c r="G19" s="61">
        <f>Food!N3</f>
        <v>0</v>
      </c>
      <c r="H19" s="31">
        <f>Food!M3</f>
        <v>0</v>
      </c>
      <c r="I19" s="61">
        <f>Food!E3</f>
        <v>0.20125000000000001</v>
      </c>
      <c r="J19" s="88"/>
    </row>
    <row r="20" spans="1:10" s="1" customFormat="1" ht="30" x14ac:dyDescent="0.25">
      <c r="A20" s="115" t="str">
        <f>Food!I4</f>
        <v>Mathez Bulk Truffles individually wrapped Gingerbread</v>
      </c>
      <c r="B20" s="78"/>
      <c r="C20" s="18" t="str">
        <f>Food!K4</f>
        <v>2.6kg</v>
      </c>
      <c r="D20" s="18" t="str">
        <f>Food!B4</f>
        <v>MA510237431</v>
      </c>
      <c r="E20" s="18">
        <f>Food!D4</f>
        <v>400</v>
      </c>
      <c r="F20" s="31">
        <f>Food!C4</f>
        <v>0</v>
      </c>
      <c r="G20" s="61">
        <f>Food!N4</f>
        <v>0</v>
      </c>
      <c r="H20" s="31">
        <f>Food!M4</f>
        <v>0</v>
      </c>
      <c r="I20" s="61">
        <f>Food!E4</f>
        <v>0.20125000000000001</v>
      </c>
      <c r="J20" s="88"/>
    </row>
    <row r="21" spans="1:10" s="1" customFormat="1" ht="30" x14ac:dyDescent="0.25">
      <c r="A21" s="89" t="str">
        <f>Food!I5</f>
        <v>Mathez Bulk Truffles individually wrapped Salted Butter Caramel</v>
      </c>
      <c r="B21" s="78"/>
      <c r="C21" s="78" t="str">
        <f>Food!K5</f>
        <v>2.6kg</v>
      </c>
      <c r="D21" s="78" t="str">
        <f>Food!B5</f>
        <v>MA510176331</v>
      </c>
      <c r="E21" s="78">
        <f>Food!D5</f>
        <v>400</v>
      </c>
      <c r="F21" s="78">
        <f>Food!C5</f>
        <v>0</v>
      </c>
      <c r="G21" s="36">
        <f>Food!N5</f>
        <v>0</v>
      </c>
      <c r="H21" s="78">
        <f>Food!M5</f>
        <v>0</v>
      </c>
      <c r="I21" s="90">
        <f>Food!E5</f>
        <v>0.20125000000000001</v>
      </c>
      <c r="J21" s="88"/>
    </row>
    <row r="22" spans="1:10" s="1" customFormat="1" x14ac:dyDescent="0.25">
      <c r="A22" s="89" t="str">
        <f>Food!I6</f>
        <v>Mathez Truffles Original</v>
      </c>
      <c r="B22" s="78"/>
      <c r="C22" s="78" t="str">
        <f>Food!K6</f>
        <v>250g</v>
      </c>
      <c r="D22" s="78" t="str">
        <f>Food!B6</f>
        <v>MA510020805</v>
      </c>
      <c r="E22" s="78">
        <f>Food!D6</f>
        <v>12</v>
      </c>
      <c r="F22" s="78">
        <f>Food!C6</f>
        <v>0</v>
      </c>
      <c r="G22" s="36">
        <f>Food!N6</f>
        <v>0</v>
      </c>
      <c r="H22" s="78">
        <f>Food!M6</f>
        <v>0</v>
      </c>
      <c r="I22" s="90">
        <f>Food!E6</f>
        <v>7.65</v>
      </c>
      <c r="J22" s="88"/>
    </row>
    <row r="23" spans="1:10" s="1" customFormat="1" x14ac:dyDescent="0.25">
      <c r="A23" s="89" t="str">
        <f>Food!I7</f>
        <v>Mathez Truffles Candied Orange Peels</v>
      </c>
      <c r="B23" s="78"/>
      <c r="C23" s="78" t="str">
        <f>Food!K7</f>
        <v>250g</v>
      </c>
      <c r="D23" s="78" t="str">
        <f>Food!B7</f>
        <v>MA510021005</v>
      </c>
      <c r="E23" s="78">
        <f>Food!D7</f>
        <v>12</v>
      </c>
      <c r="F23" s="78">
        <f>Food!C7</f>
        <v>0</v>
      </c>
      <c r="G23" s="36">
        <f>Food!N7</f>
        <v>0</v>
      </c>
      <c r="H23" s="79">
        <f>Food!M7</f>
        <v>0</v>
      </c>
      <c r="I23" s="90">
        <f>Food!E7</f>
        <v>7.65</v>
      </c>
      <c r="J23" s="88"/>
    </row>
    <row r="24" spans="1:10" s="1" customFormat="1" x14ac:dyDescent="0.25">
      <c r="A24" s="89" t="str">
        <f>Food!I8</f>
        <v>Mathez Truffles Cookies</v>
      </c>
      <c r="B24" s="78"/>
      <c r="C24" s="78" t="str">
        <f>Food!K8</f>
        <v>250g</v>
      </c>
      <c r="D24" s="78" t="str">
        <f>Food!B8</f>
        <v>MA510021305</v>
      </c>
      <c r="E24" s="78">
        <f>Food!D8</f>
        <v>12</v>
      </c>
      <c r="F24" s="78">
        <f>Food!C8</f>
        <v>0</v>
      </c>
      <c r="G24" s="36">
        <f>Food!N8</f>
        <v>0</v>
      </c>
      <c r="H24" s="79">
        <f>Food!M8</f>
        <v>0</v>
      </c>
      <c r="I24" s="90">
        <f>Food!E8</f>
        <v>7.65</v>
      </c>
      <c r="J24" s="88"/>
    </row>
    <row r="25" spans="1:10" s="1" customFormat="1" x14ac:dyDescent="0.25">
      <c r="A25" s="89" t="str">
        <f>Food!I9</f>
        <v>Mathez Truffles Raspberry</v>
      </c>
      <c r="B25" s="78"/>
      <c r="C25" s="78" t="str">
        <f>Food!K9</f>
        <v>250g</v>
      </c>
      <c r="D25" s="78" t="str">
        <f>Food!B9</f>
        <v>MA510021205</v>
      </c>
      <c r="E25" s="78">
        <f>Food!D9</f>
        <v>12</v>
      </c>
      <c r="F25" s="78">
        <f>Food!C9</f>
        <v>0</v>
      </c>
      <c r="G25" s="36">
        <f>Food!N9</f>
        <v>0</v>
      </c>
      <c r="H25" s="79">
        <f>Food!M9</f>
        <v>0</v>
      </c>
      <c r="I25" s="90">
        <f>Food!E9</f>
        <v>7.65</v>
      </c>
      <c r="J25" s="88"/>
    </row>
    <row r="26" spans="1:10" s="1" customFormat="1" x14ac:dyDescent="0.25">
      <c r="A26" s="89" t="str">
        <f>Food!I10</f>
        <v>Mathez Truffles Salted Butter Caramel</v>
      </c>
      <c r="B26" s="78"/>
      <c r="C26" s="78" t="str">
        <f>Food!K10</f>
        <v>250g</v>
      </c>
      <c r="D26" s="78" t="str">
        <f>Food!B10</f>
        <v>MA510021605</v>
      </c>
      <c r="E26" s="78">
        <f>Food!D10</f>
        <v>12</v>
      </c>
      <c r="F26" s="78">
        <f>Food!C10</f>
        <v>0</v>
      </c>
      <c r="G26" s="36">
        <f>Food!N10</f>
        <v>0</v>
      </c>
      <c r="H26" s="79">
        <f>Food!M10</f>
        <v>0</v>
      </c>
      <c r="I26" s="90">
        <f>Food!E10</f>
        <v>7.65</v>
      </c>
      <c r="J26" s="88"/>
    </row>
    <row r="27" spans="1:10" s="1" customFormat="1" x14ac:dyDescent="0.25">
      <c r="A27" s="89" t="str">
        <f>Food!I11</f>
        <v>Mathez Snacking Bag Display Original</v>
      </c>
      <c r="B27" s="78"/>
      <c r="C27" s="78" t="str">
        <f>Food!K11</f>
        <v>420g</v>
      </c>
      <c r="D27" s="78" t="str">
        <f>Food!B11</f>
        <v>MA510174302</v>
      </c>
      <c r="E27" s="78">
        <f>Food!D11</f>
        <v>12</v>
      </c>
      <c r="F27" s="78">
        <f>Food!C11</f>
        <v>0</v>
      </c>
      <c r="G27" s="36">
        <f>Food!N11</f>
        <v>0</v>
      </c>
      <c r="H27" s="79">
        <f>Food!M11</f>
        <v>0</v>
      </c>
      <c r="I27" s="90">
        <f>Food!E11</f>
        <v>1.55</v>
      </c>
      <c r="J27" s="88"/>
    </row>
    <row r="28" spans="1:10" x14ac:dyDescent="0.25">
      <c r="A28" s="115" t="str">
        <f>Food!I12</f>
        <v>Mathez Snacking Bag Display Cookie</v>
      </c>
      <c r="B28" s="11"/>
      <c r="C28" s="11" t="str">
        <f>Food!K12</f>
        <v>420g</v>
      </c>
      <c r="D28" s="11" t="str">
        <f>Food!B12</f>
        <v>MA510174502</v>
      </c>
      <c r="E28" s="11">
        <f>Food!D12</f>
        <v>12</v>
      </c>
      <c r="F28" s="81">
        <f>Food!C12</f>
        <v>0</v>
      </c>
      <c r="G28" s="91">
        <f>Food!N12</f>
        <v>0</v>
      </c>
      <c r="H28" s="81">
        <f>Food!M12</f>
        <v>0</v>
      </c>
      <c r="I28" s="91">
        <f>Food!E12</f>
        <v>1.55</v>
      </c>
      <c r="J28" s="77"/>
    </row>
    <row r="29" spans="1:10" ht="30" x14ac:dyDescent="0.25">
      <c r="A29" s="115" t="str">
        <f>Food!I13</f>
        <v>Mathez Snacking Bag Display Raspberry Macaroon</v>
      </c>
      <c r="B29" s="11"/>
      <c r="C29" s="11" t="str">
        <f>Food!K13</f>
        <v>420g</v>
      </c>
      <c r="D29" s="11" t="str">
        <f>Food!B13</f>
        <v>MA510307102</v>
      </c>
      <c r="E29" s="11">
        <f>Food!D13</f>
        <v>12</v>
      </c>
      <c r="F29" s="81">
        <f>Food!C13</f>
        <v>0</v>
      </c>
      <c r="G29" s="91">
        <f>Food!N13</f>
        <v>0</v>
      </c>
      <c r="H29" s="81">
        <f>Food!M13</f>
        <v>0</v>
      </c>
      <c r="I29" s="91">
        <f>Food!E13</f>
        <v>1.55</v>
      </c>
      <c r="J29" s="77"/>
    </row>
    <row r="30" spans="1:10" ht="75" x14ac:dyDescent="0.25">
      <c r="A30" s="115" t="str">
        <f>Food!I19</f>
        <v>Village Classics
Gourmet Teas
Mulled Wine &amp; Cider
Glühwein Gewürz</v>
      </c>
      <c r="B30" s="18"/>
      <c r="C30" s="18" t="str">
        <f>Food!K19</f>
        <v>100 g</v>
      </c>
      <c r="D30" s="18" t="str">
        <f>Food!B19</f>
        <v>VC1012</v>
      </c>
      <c r="E30" s="119">
        <f>Food!D19</f>
        <v>6</v>
      </c>
      <c r="F30" s="120">
        <f>Food!C19</f>
        <v>0</v>
      </c>
      <c r="G30" s="61">
        <f>Food!N19</f>
        <v>0</v>
      </c>
      <c r="H30" s="120">
        <f>Food!M19</f>
        <v>0</v>
      </c>
      <c r="I30" s="61">
        <f>Food!E19</f>
        <v>5.5</v>
      </c>
      <c r="J30" s="77"/>
    </row>
    <row r="31" spans="1:10" ht="60" x14ac:dyDescent="0.25">
      <c r="A31" s="115" t="str">
        <f>Food!I20</f>
        <v>Village Classics
Gourmet Teas
Nutcracker</v>
      </c>
      <c r="B31" s="18"/>
      <c r="C31" s="18" t="str">
        <f>Food!K20</f>
        <v>100 g</v>
      </c>
      <c r="D31" s="18" t="str">
        <f>Food!B20</f>
        <v>VC1011</v>
      </c>
      <c r="E31" s="119">
        <f>Food!D20</f>
        <v>6</v>
      </c>
      <c r="F31" s="120">
        <f>Food!C20</f>
        <v>0</v>
      </c>
      <c r="G31" s="61">
        <f>Food!N20</f>
        <v>0</v>
      </c>
      <c r="H31" s="120">
        <f>Food!M20</f>
        <v>0</v>
      </c>
      <c r="I31" s="61">
        <f>Food!E20</f>
        <v>5.5</v>
      </c>
      <c r="J31" s="77"/>
    </row>
    <row r="32" spans="1:10" ht="60" x14ac:dyDescent="0.25">
      <c r="A32" s="115" t="str">
        <f>Food!I21</f>
        <v>Village Classics
Gourmet Teas
Earl Grey</v>
      </c>
      <c r="B32" s="18"/>
      <c r="C32" s="18" t="str">
        <f>Food!K21</f>
        <v>85 g</v>
      </c>
      <c r="D32" s="18" t="str">
        <f>Food!B21</f>
        <v>VC1017</v>
      </c>
      <c r="E32" s="119">
        <f>Food!D21</f>
        <v>6</v>
      </c>
      <c r="F32" s="120">
        <f>Food!C21</f>
        <v>0</v>
      </c>
      <c r="G32" s="61">
        <f>Food!N21</f>
        <v>0</v>
      </c>
      <c r="H32" s="120">
        <f>Food!M21</f>
        <v>0</v>
      </c>
      <c r="I32" s="61">
        <f>Food!E21</f>
        <v>6.5</v>
      </c>
      <c r="J32" s="77"/>
    </row>
    <row r="33" spans="1:10" ht="60" x14ac:dyDescent="0.25">
      <c r="A33" s="115" t="str">
        <f>Food!I22</f>
        <v>Village Classics
Gourmet Teas
Ceylon, Fruit and Flower</v>
      </c>
      <c r="B33" s="18"/>
      <c r="C33" s="18" t="str">
        <f>Food!K22</f>
        <v>85 g</v>
      </c>
      <c r="D33" s="18" t="str">
        <f>Food!B22</f>
        <v>VC1013</v>
      </c>
      <c r="E33" s="119">
        <f>Food!D22</f>
        <v>6</v>
      </c>
      <c r="F33" s="120">
        <f>Food!C22</f>
        <v>0</v>
      </c>
      <c r="G33" s="61">
        <f>Food!N22</f>
        <v>0</v>
      </c>
      <c r="H33" s="120">
        <f>Food!M22</f>
        <v>0</v>
      </c>
      <c r="I33" s="61">
        <f>Food!E22</f>
        <v>5.95</v>
      </c>
      <c r="J33" s="77"/>
    </row>
    <row r="34" spans="1:10" ht="60" x14ac:dyDescent="0.25">
      <c r="A34" s="115" t="str">
        <f>Food!I23</f>
        <v>Village Classics
Gourmet Teas
Ceylon Berry</v>
      </c>
      <c r="B34" s="18"/>
      <c r="C34" s="18" t="str">
        <f>Food!K23</f>
        <v>100 g</v>
      </c>
      <c r="D34" s="18" t="str">
        <f>Food!B23</f>
        <v>VC1014</v>
      </c>
      <c r="E34" s="119">
        <f>Food!D23</f>
        <v>6</v>
      </c>
      <c r="F34" s="120">
        <f>Food!C23</f>
        <v>0</v>
      </c>
      <c r="G34" s="61">
        <f>Food!N23</f>
        <v>0</v>
      </c>
      <c r="H34" s="120">
        <f>Food!M23</f>
        <v>0</v>
      </c>
      <c r="I34" s="61">
        <f>Food!E23</f>
        <v>6.5</v>
      </c>
      <c r="J34" s="77"/>
    </row>
    <row r="35" spans="1:10" ht="60" x14ac:dyDescent="0.25">
      <c r="A35" s="115" t="str">
        <f>Food!I24</f>
        <v>Village Classics
Gourmet Teas
Nettle Tea</v>
      </c>
      <c r="B35" s="18"/>
      <c r="C35" s="18" t="str">
        <f>Food!K24</f>
        <v>50 g</v>
      </c>
      <c r="D35" s="18" t="str">
        <f>Food!B24</f>
        <v>VC1001</v>
      </c>
      <c r="E35" s="119">
        <f>Food!D24</f>
        <v>6</v>
      </c>
      <c r="F35" s="120">
        <f>Food!C24</f>
        <v>0</v>
      </c>
      <c r="G35" s="61">
        <f>Food!N24</f>
        <v>0</v>
      </c>
      <c r="H35" s="120">
        <f>Food!M24</f>
        <v>0</v>
      </c>
      <c r="I35" s="61">
        <f>Food!E24</f>
        <v>4.5</v>
      </c>
      <c r="J35" s="77"/>
    </row>
    <row r="36" spans="1:10" ht="60" x14ac:dyDescent="0.25">
      <c r="A36" s="115" t="str">
        <f>Food!I25</f>
        <v>Village Classics
Gourmet Teas
Silver Sage</v>
      </c>
      <c r="B36" s="18"/>
      <c r="C36" s="18" t="str">
        <f>Food!K25</f>
        <v>60 g</v>
      </c>
      <c r="D36" s="18" t="str">
        <f>Food!B25</f>
        <v>VC1002</v>
      </c>
      <c r="E36" s="119">
        <f>Food!D25</f>
        <v>6</v>
      </c>
      <c r="F36" s="120">
        <f>Food!C25</f>
        <v>0</v>
      </c>
      <c r="G36" s="61">
        <f>Food!N25</f>
        <v>0</v>
      </c>
      <c r="H36" s="120">
        <f>Food!M25</f>
        <v>0</v>
      </c>
      <c r="I36" s="61">
        <f>Food!E25</f>
        <v>4.5</v>
      </c>
      <c r="J36" s="77"/>
    </row>
    <row r="37" spans="1:10" ht="60" x14ac:dyDescent="0.25">
      <c r="A37" s="115" t="str">
        <f>Food!I26</f>
        <v>Village Classics
Gourmet Teas
Peppermint</v>
      </c>
      <c r="B37" s="18"/>
      <c r="C37" s="18" t="str">
        <f>Food!K26</f>
        <v>50 g</v>
      </c>
      <c r="D37" s="18" t="str">
        <f>Food!B26</f>
        <v>VC1003</v>
      </c>
      <c r="E37" s="119">
        <f>Food!D26</f>
        <v>6</v>
      </c>
      <c r="F37" s="120">
        <f>Food!C26</f>
        <v>0</v>
      </c>
      <c r="G37" s="61">
        <f>Food!N26</f>
        <v>0</v>
      </c>
      <c r="H37" s="120">
        <f>Food!M26</f>
        <v>0</v>
      </c>
      <c r="I37" s="61">
        <f>Food!E26</f>
        <v>4.5</v>
      </c>
      <c r="J37" s="77"/>
    </row>
    <row r="38" spans="1:10" ht="60" x14ac:dyDescent="0.25">
      <c r="A38" s="115" t="str">
        <f>Food!I27</f>
        <v>Village Classics
Gourmet Teas
Fennel</v>
      </c>
      <c r="B38" s="18"/>
      <c r="C38" s="18" t="str">
        <f>Food!K27</f>
        <v>100 g</v>
      </c>
      <c r="D38" s="18" t="str">
        <f>Food!B27</f>
        <v>VC1005</v>
      </c>
      <c r="E38" s="119">
        <f>Food!D27</f>
        <v>6</v>
      </c>
      <c r="F38" s="120">
        <f>Food!C27</f>
        <v>0</v>
      </c>
      <c r="G38" s="61">
        <f>Food!N27</f>
        <v>0</v>
      </c>
      <c r="H38" s="120">
        <f>Food!M27</f>
        <v>0</v>
      </c>
      <c r="I38" s="61">
        <f>Food!E27</f>
        <v>4.5</v>
      </c>
      <c r="J38" s="77"/>
    </row>
    <row r="39" spans="1:10" ht="60" x14ac:dyDescent="0.25">
      <c r="A39" s="115" t="str">
        <f>Food!I28</f>
        <v>Village Classics
Gourmet Teas
Blooming Chamomile</v>
      </c>
      <c r="B39" s="18"/>
      <c r="C39" s="18" t="str">
        <f>Food!K28</f>
        <v>50 g</v>
      </c>
      <c r="D39" s="18" t="str">
        <f>Food!B28</f>
        <v>VC1015</v>
      </c>
      <c r="E39" s="119">
        <f>Food!D28</f>
        <v>6</v>
      </c>
      <c r="F39" s="120">
        <f>Food!C28</f>
        <v>0</v>
      </c>
      <c r="G39" s="61">
        <f>Food!N28</f>
        <v>0</v>
      </c>
      <c r="H39" s="120">
        <f>Food!M28</f>
        <v>0</v>
      </c>
      <c r="I39" s="61">
        <f>Food!E28</f>
        <v>6.6</v>
      </c>
      <c r="J39" s="77"/>
    </row>
    <row r="40" spans="1:10" ht="60" x14ac:dyDescent="0.25">
      <c r="A40" s="115" t="str">
        <f>Food!I29</f>
        <v>Village Classics
Gourmet Teas
Winter evening</v>
      </c>
      <c r="B40" s="18"/>
      <c r="C40" s="18" t="str">
        <f>Food!K29</f>
        <v>70 g</v>
      </c>
      <c r="D40" s="18" t="str">
        <f>Food!B29</f>
        <v>VC1004</v>
      </c>
      <c r="E40" s="119">
        <f>Food!D29</f>
        <v>6</v>
      </c>
      <c r="F40" s="120">
        <f>Food!C29</f>
        <v>0</v>
      </c>
      <c r="G40" s="61">
        <f>Food!N29</f>
        <v>0</v>
      </c>
      <c r="H40" s="120">
        <f>Food!M29</f>
        <v>0</v>
      </c>
      <c r="I40" s="61">
        <f>Food!E29</f>
        <v>4.5</v>
      </c>
      <c r="J40" s="77"/>
    </row>
    <row r="41" spans="1:10" ht="60" x14ac:dyDescent="0.25">
      <c r="A41" s="115" t="str">
        <f>Food!I30</f>
        <v>Village Classics
Gourmet Teas
Ginger Lemon</v>
      </c>
      <c r="B41" s="18"/>
      <c r="C41" s="18" t="str">
        <f>Food!K30</f>
        <v>85 g</v>
      </c>
      <c r="D41" s="18" t="str">
        <f>Food!B30</f>
        <v>VC1006</v>
      </c>
      <c r="E41" s="119">
        <f>Food!D30</f>
        <v>6</v>
      </c>
      <c r="F41" s="120">
        <f>Food!C30</f>
        <v>0</v>
      </c>
      <c r="G41" s="61">
        <f>Food!N30</f>
        <v>0</v>
      </c>
      <c r="H41" s="120">
        <f>Food!M30</f>
        <v>0</v>
      </c>
      <c r="I41" s="61">
        <f>Food!E30</f>
        <v>5.5</v>
      </c>
      <c r="J41" s="77"/>
    </row>
    <row r="42" spans="1:10" ht="60" x14ac:dyDescent="0.25">
      <c r="A42" s="115" t="str">
        <f>Food!I31</f>
        <v>Village Classics
Gourmet Teas
Lemon Lavendar Sunshine Blend</v>
      </c>
      <c r="B42" s="18"/>
      <c r="C42" s="18" t="str">
        <f>Food!K31</f>
        <v>90 g</v>
      </c>
      <c r="D42" s="18" t="str">
        <f>Food!B31</f>
        <v>VC1007</v>
      </c>
      <c r="E42" s="119">
        <f>Food!D31</f>
        <v>6</v>
      </c>
      <c r="F42" s="120">
        <f>Food!C31</f>
        <v>0</v>
      </c>
      <c r="G42" s="61">
        <f>Food!N31</f>
        <v>0</v>
      </c>
      <c r="H42" s="120">
        <f>Food!M31</f>
        <v>0</v>
      </c>
      <c r="I42" s="61">
        <f>Food!E31</f>
        <v>5.5</v>
      </c>
      <c r="J42" s="77"/>
    </row>
    <row r="43" spans="1:10" ht="60" x14ac:dyDescent="0.25">
      <c r="A43" s="115" t="str">
        <f>Food!I32</f>
        <v>Village Classics
Gourmet Teas
Daybreak Blend</v>
      </c>
      <c r="B43" s="18"/>
      <c r="C43" s="18" t="str">
        <f>Food!K32</f>
        <v>90 g</v>
      </c>
      <c r="D43" s="18" t="str">
        <f>Food!B32</f>
        <v>VC1008</v>
      </c>
      <c r="E43" s="119">
        <f>Food!D32</f>
        <v>6</v>
      </c>
      <c r="F43" s="120">
        <f>Food!C32</f>
        <v>0</v>
      </c>
      <c r="G43" s="61">
        <f>Food!N32</f>
        <v>0</v>
      </c>
      <c r="H43" s="120">
        <f>Food!M32</f>
        <v>0</v>
      </c>
      <c r="I43" s="61">
        <f>Food!E32</f>
        <v>5.5</v>
      </c>
      <c r="J43" s="77"/>
    </row>
    <row r="44" spans="1:10" ht="60" x14ac:dyDescent="0.25">
      <c r="A44" s="115" t="str">
        <f>Food!I33</f>
        <v>Village Classics
Gourmet Teas
Strawberry Cranberry</v>
      </c>
      <c r="B44" s="18"/>
      <c r="C44" s="18" t="str">
        <f>Food!K33</f>
        <v>100 g</v>
      </c>
      <c r="D44" s="18" t="str">
        <f>Food!B33</f>
        <v>VC1009</v>
      </c>
      <c r="E44" s="119">
        <f>Food!D33</f>
        <v>6</v>
      </c>
      <c r="F44" s="120">
        <f>Food!C33</f>
        <v>0</v>
      </c>
      <c r="G44" s="61">
        <f>Food!N33</f>
        <v>0</v>
      </c>
      <c r="H44" s="120">
        <f>Food!M33</f>
        <v>0</v>
      </c>
      <c r="I44" s="61">
        <f>Food!E33</f>
        <v>5.5</v>
      </c>
      <c r="J44" s="77"/>
    </row>
    <row r="45" spans="1:10" ht="60" x14ac:dyDescent="0.25">
      <c r="A45" s="115" t="str">
        <f>Food!I34</f>
        <v>Village Classics
Gourmet Teas
Apple Strudel</v>
      </c>
      <c r="B45" s="18"/>
      <c r="C45" s="18" t="str">
        <f>Food!K34</f>
        <v>100 g</v>
      </c>
      <c r="D45" s="18" t="str">
        <f>Food!B34</f>
        <v>VC1010</v>
      </c>
      <c r="E45" s="119">
        <f>Food!D34</f>
        <v>6</v>
      </c>
      <c r="F45" s="120">
        <f>Food!C34</f>
        <v>0</v>
      </c>
      <c r="G45" s="61">
        <f>Food!N34</f>
        <v>0</v>
      </c>
      <c r="H45" s="120">
        <f>Food!M34</f>
        <v>0</v>
      </c>
      <c r="I45" s="61">
        <f>Food!E34</f>
        <v>5.5</v>
      </c>
      <c r="J45" s="77"/>
    </row>
    <row r="46" spans="1:10" ht="60" x14ac:dyDescent="0.25">
      <c r="A46" s="115" t="str">
        <f>Food!I30</f>
        <v>Village Classics
Gourmet Teas
Ginger Lemon</v>
      </c>
      <c r="B46" s="18"/>
      <c r="C46" s="18" t="str">
        <f>Food!K30</f>
        <v>85 g</v>
      </c>
      <c r="D46" s="18" t="str">
        <f>Food!B30</f>
        <v>VC1006</v>
      </c>
      <c r="E46" s="119">
        <f>Food!D30</f>
        <v>6</v>
      </c>
      <c r="F46" s="120">
        <f>Food!C30</f>
        <v>0</v>
      </c>
      <c r="G46" s="61">
        <f>Food!N30</f>
        <v>0</v>
      </c>
      <c r="H46" s="120">
        <f>Food!M30</f>
        <v>0</v>
      </c>
      <c r="I46" s="61">
        <f>Food!E30</f>
        <v>5.5</v>
      </c>
      <c r="J46" s="77"/>
    </row>
    <row r="47" spans="1:10" ht="60" x14ac:dyDescent="0.25">
      <c r="A47" s="115" t="str">
        <f>Food!I31</f>
        <v>Village Classics
Gourmet Teas
Lemon Lavendar Sunshine Blend</v>
      </c>
      <c r="B47" s="18"/>
      <c r="C47" s="18" t="str">
        <f>Food!K31</f>
        <v>90 g</v>
      </c>
      <c r="D47" s="18" t="str">
        <f>Food!B31</f>
        <v>VC1007</v>
      </c>
      <c r="E47" s="119">
        <f>Food!D31</f>
        <v>6</v>
      </c>
      <c r="F47" s="120">
        <f>Food!C31</f>
        <v>0</v>
      </c>
      <c r="G47" s="61">
        <f>Food!N31</f>
        <v>0</v>
      </c>
      <c r="H47" s="120">
        <f>Food!M31</f>
        <v>0</v>
      </c>
      <c r="I47" s="61">
        <f>Food!E31</f>
        <v>5.5</v>
      </c>
      <c r="J47" s="77"/>
    </row>
    <row r="48" spans="1:10" ht="60" x14ac:dyDescent="0.25">
      <c r="A48" s="115" t="str">
        <f>Food!I32</f>
        <v>Village Classics
Gourmet Teas
Daybreak Blend</v>
      </c>
      <c r="B48" s="18"/>
      <c r="C48" s="18" t="str">
        <f>Food!K32</f>
        <v>90 g</v>
      </c>
      <c r="D48" s="18" t="str">
        <f>Food!B32</f>
        <v>VC1008</v>
      </c>
      <c r="E48" s="119">
        <f>Food!D32</f>
        <v>6</v>
      </c>
      <c r="F48" s="120">
        <f>Food!C32</f>
        <v>0</v>
      </c>
      <c r="G48" s="61">
        <f>Food!N32</f>
        <v>0</v>
      </c>
      <c r="H48" s="120">
        <f>Food!M32</f>
        <v>0</v>
      </c>
      <c r="I48" s="61">
        <f>Food!E32</f>
        <v>5.5</v>
      </c>
      <c r="J48" s="77"/>
    </row>
    <row r="49" spans="1:10" ht="60" x14ac:dyDescent="0.25">
      <c r="A49" s="115" t="str">
        <f>Food!I33</f>
        <v>Village Classics
Gourmet Teas
Strawberry Cranberry</v>
      </c>
      <c r="B49" s="18"/>
      <c r="C49" s="18" t="str">
        <f>Food!K33</f>
        <v>100 g</v>
      </c>
      <c r="D49" s="18" t="str">
        <f>Food!B33</f>
        <v>VC1009</v>
      </c>
      <c r="E49" s="119">
        <f>Food!D33</f>
        <v>6</v>
      </c>
      <c r="F49" s="120">
        <f>Food!C33</f>
        <v>0</v>
      </c>
      <c r="G49" s="61">
        <f>Food!N33</f>
        <v>0</v>
      </c>
      <c r="H49" s="120">
        <f>Food!M33</f>
        <v>0</v>
      </c>
      <c r="I49" s="61">
        <f>Food!E33</f>
        <v>5.5</v>
      </c>
      <c r="J49" s="77"/>
    </row>
    <row r="50" spans="1:10" ht="60" x14ac:dyDescent="0.25">
      <c r="A50" s="115" t="str">
        <f>Food!I34</f>
        <v>Village Classics
Gourmet Teas
Apple Strudel</v>
      </c>
      <c r="B50" s="18"/>
      <c r="C50" s="18" t="str">
        <f>Food!K34</f>
        <v>100 g</v>
      </c>
      <c r="D50" s="18" t="str">
        <f>Food!B34</f>
        <v>VC1010</v>
      </c>
      <c r="E50" s="119">
        <f>Food!D34</f>
        <v>6</v>
      </c>
      <c r="F50" s="120">
        <f>Food!C34</f>
        <v>0</v>
      </c>
      <c r="G50" s="61">
        <f>Food!N34</f>
        <v>0</v>
      </c>
      <c r="H50" s="120">
        <f>Food!M34</f>
        <v>0</v>
      </c>
      <c r="I50" s="61">
        <f>Food!E34</f>
        <v>5.5</v>
      </c>
      <c r="J50" s="77"/>
    </row>
    <row r="51" spans="1:10" ht="75" x14ac:dyDescent="0.25">
      <c r="A51" s="115" t="str">
        <f>Food!I37</f>
        <v>Village Classics Gourmet Spice Mixes
Spice Up &amp; Meat Me
A Complete BBQ Spice Set</v>
      </c>
      <c r="B51" s="18"/>
      <c r="C51" s="18">
        <f>Food!K37</f>
        <v>0</v>
      </c>
      <c r="D51" s="18">
        <f>Food!B35</f>
        <v>0</v>
      </c>
      <c r="E51" s="119">
        <f>Food!D37</f>
        <v>10</v>
      </c>
      <c r="F51" s="120">
        <f>Food!C37</f>
        <v>0</v>
      </c>
      <c r="G51" s="61">
        <f>Food!N37</f>
        <v>0</v>
      </c>
      <c r="H51" s="120">
        <f>Food!M37</f>
        <v>0</v>
      </c>
      <c r="I51" s="61">
        <f>Food!E37</f>
        <v>10.5</v>
      </c>
      <c r="J51" s="77"/>
    </row>
    <row r="52" spans="1:10" ht="45" x14ac:dyDescent="0.25">
      <c r="A52" s="115" t="str">
        <f>Food!I38</f>
        <v>Village Classics Gourmet Spice Mixes
Sides &amp; Salads</v>
      </c>
      <c r="B52" s="18"/>
      <c r="C52" s="18">
        <f>Food!K38</f>
        <v>0</v>
      </c>
      <c r="D52" s="18">
        <f>Food!B36</f>
        <v>0</v>
      </c>
      <c r="E52" s="119">
        <f>Food!D38</f>
        <v>10</v>
      </c>
      <c r="F52" s="120">
        <f>Food!C38</f>
        <v>0</v>
      </c>
      <c r="G52" s="61">
        <f>Food!N38</f>
        <v>0</v>
      </c>
      <c r="H52" s="120">
        <f>Food!M38</f>
        <v>0</v>
      </c>
      <c r="I52" s="61">
        <f>Food!E38</f>
        <v>10.5</v>
      </c>
      <c r="J52" s="77"/>
    </row>
    <row r="53" spans="1:10" ht="45" x14ac:dyDescent="0.25">
      <c r="A53" s="115" t="str">
        <f>Food!I39</f>
        <v>Village Classics Gourmet Spice Mixes
Kitchen Must Haves</v>
      </c>
      <c r="B53" s="18"/>
      <c r="C53" s="18">
        <f>Food!K39</f>
        <v>0</v>
      </c>
      <c r="D53" s="18" t="str">
        <f>Food!B37</f>
        <v>VC1016</v>
      </c>
      <c r="E53" s="119">
        <f>Food!D39</f>
        <v>10</v>
      </c>
      <c r="F53" s="120">
        <f>Food!C39</f>
        <v>0</v>
      </c>
      <c r="G53" s="61">
        <f>Food!N39</f>
        <v>0</v>
      </c>
      <c r="H53" s="120">
        <f>Food!M39</f>
        <v>0</v>
      </c>
      <c r="I53" s="61">
        <f>Food!E39</f>
        <v>10.5</v>
      </c>
      <c r="J53" s="77"/>
    </row>
    <row r="54" spans="1:10" ht="45" x14ac:dyDescent="0.25">
      <c r="A54" s="115" t="str">
        <f>Food!I40</f>
        <v>Village Classics Gourmet Spice Mixes
Dip Dip Hurray</v>
      </c>
      <c r="B54" s="18"/>
      <c r="C54" s="18">
        <f>Food!K40</f>
        <v>0</v>
      </c>
      <c r="D54" s="18" t="str">
        <f>Food!B38</f>
        <v>VC1017</v>
      </c>
      <c r="E54" s="119">
        <f>Food!D40</f>
        <v>10</v>
      </c>
      <c r="F54" s="120">
        <f>Food!C40</f>
        <v>0</v>
      </c>
      <c r="G54" s="61">
        <f>Food!N40</f>
        <v>0</v>
      </c>
      <c r="H54" s="120">
        <f>Food!M40</f>
        <v>0</v>
      </c>
      <c r="I54" s="61">
        <f>Food!E40</f>
        <v>10.5</v>
      </c>
      <c r="J54" s="77"/>
    </row>
    <row r="55" spans="1:10" x14ac:dyDescent="0.25">
      <c r="A55" s="115" t="str">
        <f>Food!I41</f>
        <v>Anise, whole star</v>
      </c>
      <c r="B55" s="18"/>
      <c r="C55" s="18" t="str">
        <f>Food!K41</f>
        <v>30g</v>
      </c>
      <c r="D55" s="18" t="str">
        <f>Food!B41</f>
        <v>AB15101</v>
      </c>
      <c r="E55" s="119">
        <f>Food!D41</f>
        <v>10</v>
      </c>
      <c r="F55" s="120">
        <f>Food!C41</f>
        <v>0</v>
      </c>
      <c r="G55" s="61">
        <f>Food!N41</f>
        <v>0</v>
      </c>
      <c r="H55" s="120">
        <f>Food!M41</f>
        <v>0</v>
      </c>
      <c r="I55" s="61">
        <f>Food!E41</f>
        <v>3.15</v>
      </c>
      <c r="J55" s="77"/>
    </row>
    <row r="56" spans="1:10" x14ac:dyDescent="0.25">
      <c r="A56" s="115" t="str">
        <f>Food!I42</f>
        <v>Anise, ground</v>
      </c>
      <c r="B56" s="18"/>
      <c r="C56" s="18" t="str">
        <f>Food!K42</f>
        <v>30g</v>
      </c>
      <c r="D56" s="18" t="str">
        <f>Food!B42</f>
        <v>AB10101</v>
      </c>
      <c r="E56" s="119">
        <f>Food!D42</f>
        <v>10</v>
      </c>
      <c r="F56" s="120">
        <f>Food!C42</f>
        <v>0</v>
      </c>
      <c r="G56" s="61">
        <f>Food!N42</f>
        <v>0</v>
      </c>
      <c r="H56" s="120">
        <f>Food!M42</f>
        <v>0</v>
      </c>
      <c r="I56" s="61">
        <f>Food!E42</f>
        <v>2.1</v>
      </c>
      <c r="J56" s="77"/>
    </row>
    <row r="57" spans="1:10" x14ac:dyDescent="0.25">
      <c r="A57" s="115" t="str">
        <f>Food!I43</f>
        <v>Cardamom, ground</v>
      </c>
      <c r="B57" s="11"/>
      <c r="C57" s="11" t="str">
        <f>Food!K43</f>
        <v>30g</v>
      </c>
      <c r="D57" s="11" t="str">
        <f>Food!B43</f>
        <v>AB10801</v>
      </c>
      <c r="E57" s="11">
        <f>Food!D43</f>
        <v>10</v>
      </c>
      <c r="F57" s="81">
        <f>Food!C43</f>
        <v>0</v>
      </c>
      <c r="G57" s="91">
        <f>Food!N43</f>
        <v>0</v>
      </c>
      <c r="H57" s="81">
        <f>Food!M43</f>
        <v>0</v>
      </c>
      <c r="I57" s="91">
        <f>Food!E43</f>
        <v>4.0999999999999996</v>
      </c>
      <c r="J57" s="77"/>
    </row>
    <row r="58" spans="1:10" x14ac:dyDescent="0.25">
      <c r="A58" s="115" t="str">
        <f>Food!I44</f>
        <v>Lebkuchengewürz, gingerbread spice</v>
      </c>
      <c r="B58" s="114" t="str">
        <f>Food!J44</f>
        <v>Limited Availability</v>
      </c>
      <c r="C58" s="11" t="str">
        <f>Food!K44</f>
        <v>30g</v>
      </c>
      <c r="D58" s="11" t="str">
        <f>Food!B44</f>
        <v>AB23350</v>
      </c>
      <c r="E58" s="11">
        <f>Food!D44</f>
        <v>25</v>
      </c>
      <c r="F58" s="81">
        <f>Food!C44</f>
        <v>0</v>
      </c>
      <c r="G58" s="91">
        <f>Food!N44</f>
        <v>0</v>
      </c>
      <c r="H58" s="81">
        <f>Food!M44</f>
        <v>0</v>
      </c>
      <c r="I58" s="91">
        <f>Food!E44</f>
        <v>2.5</v>
      </c>
      <c r="J58" s="77"/>
    </row>
    <row r="59" spans="1:10" x14ac:dyDescent="0.25">
      <c r="A59" s="115" t="str">
        <f>Food!I45</f>
        <v>Muskatnüsse ganz 5 pck (Nutmeg whole)</v>
      </c>
      <c r="B59" s="11"/>
      <c r="C59" s="11" t="str">
        <f>Food!K45</f>
        <v>5 Piece</v>
      </c>
      <c r="D59" s="11">
        <f>Food!B45</f>
        <v>13107</v>
      </c>
      <c r="E59" s="11">
        <f>Food!D45</f>
        <v>10</v>
      </c>
      <c r="F59" s="81">
        <f>Food!C45</f>
        <v>0</v>
      </c>
      <c r="G59" s="91">
        <f>Food!N45</f>
        <v>0</v>
      </c>
      <c r="H59" s="81">
        <f>Food!M45</f>
        <v>0</v>
      </c>
      <c r="I59" s="91">
        <f>Food!E45</f>
        <v>4</v>
      </c>
      <c r="J59" s="77"/>
    </row>
    <row r="60" spans="1:10" x14ac:dyDescent="0.25">
      <c r="A60" s="115" t="str">
        <f>Food!I46</f>
        <v>Hirschhornsalz</v>
      </c>
      <c r="B60" s="11"/>
      <c r="C60" s="11" t="str">
        <f>Food!K46</f>
        <v>15g</v>
      </c>
      <c r="D60" s="11" t="str">
        <f>Food!B46</f>
        <v>AB11900</v>
      </c>
      <c r="E60" s="11">
        <f>Food!D46</f>
        <v>25</v>
      </c>
      <c r="F60" s="81">
        <f>Food!C46</f>
        <v>0</v>
      </c>
      <c r="G60" s="91">
        <f>Food!N46</f>
        <v>0</v>
      </c>
      <c r="H60" s="81">
        <f>Food!M46</f>
        <v>0</v>
      </c>
      <c r="I60" s="91">
        <f>Food!E46</f>
        <v>1.75</v>
      </c>
      <c r="J60" s="77"/>
    </row>
    <row r="61" spans="1:10" ht="45" x14ac:dyDescent="0.25">
      <c r="A61" s="115" t="str">
        <f>Food!I47</f>
        <v>Bahlsen
 ABC Russisch Brot</v>
      </c>
      <c r="B61" s="11"/>
      <c r="C61" s="11" t="str">
        <f>Food!K47</f>
        <v>100g</v>
      </c>
      <c r="D61" s="11" t="str">
        <f>Food!B47</f>
        <v>BA13140</v>
      </c>
      <c r="E61" s="11">
        <f>Food!D47</f>
        <v>12</v>
      </c>
      <c r="F61" s="81">
        <f>Food!C47</f>
        <v>0</v>
      </c>
      <c r="G61" s="91">
        <f>Food!N47</f>
        <v>0</v>
      </c>
      <c r="H61" s="81">
        <f>Food!M47</f>
        <v>0</v>
      </c>
      <c r="I61" s="91">
        <f>Food!E47</f>
        <v>3.95</v>
      </c>
      <c r="J61" s="77"/>
    </row>
    <row r="62" spans="1:10" x14ac:dyDescent="0.25">
      <c r="A62" s="115" t="str">
        <f>Food!I48</f>
        <v>Bahlsen Contessa Mini Glazed Gingerbread</v>
      </c>
      <c r="B62" s="11"/>
      <c r="C62" s="11" t="str">
        <f>Food!K48</f>
        <v>100g</v>
      </c>
      <c r="D62" s="11" t="str">
        <f>Food!B48</f>
        <v>35068-8</v>
      </c>
      <c r="E62" s="11">
        <f>Food!D48</f>
        <v>36</v>
      </c>
      <c r="F62" s="81">
        <f>Food!C48</f>
        <v>0</v>
      </c>
      <c r="G62" s="91">
        <f>Food!N48</f>
        <v>0</v>
      </c>
      <c r="H62" s="81">
        <f>Food!M48</f>
        <v>0</v>
      </c>
      <c r="I62" s="91">
        <f>Food!E48</f>
        <v>4.25</v>
      </c>
      <c r="J62" s="77"/>
    </row>
    <row r="63" spans="1:10" x14ac:dyDescent="0.25">
      <c r="A63" s="115" t="str">
        <f>Food!I49</f>
        <v>Bahlsen Spiced Cookies (Gewuerz Spekulatius)</v>
      </c>
      <c r="B63" s="11"/>
      <c r="C63" s="11" t="str">
        <f>Food!K49</f>
        <v>200g</v>
      </c>
      <c r="D63" s="11" t="str">
        <f>Food!B49</f>
        <v>35256-9</v>
      </c>
      <c r="E63" s="11">
        <f>Food!D49</f>
        <v>40</v>
      </c>
      <c r="F63" s="81">
        <f>Food!C49</f>
        <v>0</v>
      </c>
      <c r="G63" s="91">
        <f>Food!N49</f>
        <v>0</v>
      </c>
      <c r="H63" s="81">
        <f>Food!M49</f>
        <v>0</v>
      </c>
      <c r="I63" s="91">
        <f>Food!E49</f>
        <v>5.0999999999999996</v>
      </c>
      <c r="J63" s="77"/>
    </row>
    <row r="64" spans="1:10" ht="30" x14ac:dyDescent="0.25">
      <c r="A64" s="115" t="str">
        <f>Food!I50</f>
        <v>Bahlsen Akora Dark Chocolate Gingerbread Hearts w/Fruit Filling</v>
      </c>
      <c r="B64" s="11"/>
      <c r="C64" s="11" t="str">
        <f>Food!K50</f>
        <v>150g</v>
      </c>
      <c r="D64" s="11" t="str">
        <f>Food!B50</f>
        <v>35027-5</v>
      </c>
      <c r="E64" s="11">
        <f>Food!D50</f>
        <v>39</v>
      </c>
      <c r="F64" s="81">
        <f>Food!C50</f>
        <v>0</v>
      </c>
      <c r="G64" s="91">
        <f>Food!N50</f>
        <v>0</v>
      </c>
      <c r="H64" s="81">
        <f>Food!M50</f>
        <v>0</v>
      </c>
      <c r="I64" s="91">
        <f>Food!E50</f>
        <v>5.15</v>
      </c>
      <c r="J64" s="77"/>
    </row>
    <row r="65" spans="1:10" ht="30" x14ac:dyDescent="0.25">
      <c r="A65" s="115" t="str">
        <f>Food!I51</f>
        <v>Coppenrath Spiced Cookies (Gewuerz Spekulatius) gluten/lactose-free</v>
      </c>
      <c r="B65" s="11"/>
      <c r="C65" s="11" t="str">
        <f>Food!K51</f>
        <v>150g</v>
      </c>
      <c r="D65" s="11" t="str">
        <f>Food!B51</f>
        <v>77589-4</v>
      </c>
      <c r="E65" s="11">
        <f>Food!D51</f>
        <v>20</v>
      </c>
      <c r="F65" s="81">
        <f>Food!C51</f>
        <v>0</v>
      </c>
      <c r="G65" s="91">
        <f>Food!N51</f>
        <v>0</v>
      </c>
      <c r="H65" s="81">
        <f>Food!M51</f>
        <v>0</v>
      </c>
      <c r="I65" s="91">
        <f>Food!E51</f>
        <v>6.2</v>
      </c>
      <c r="J65" s="77"/>
    </row>
    <row r="66" spans="1:10" ht="30" x14ac:dyDescent="0.25">
      <c r="A66" s="115" t="str">
        <f>Food!I52</f>
        <v xml:space="preserve">Coppenrath Cherry Filled Gingerbread Gluten/Lactose Free </v>
      </c>
      <c r="B66" s="11"/>
      <c r="C66" s="11" t="str">
        <f>Food!K52</f>
        <v>175g</v>
      </c>
      <c r="D66" s="11" t="str">
        <f>Food!B52</f>
        <v>69258-0</v>
      </c>
      <c r="E66" s="11">
        <f>Food!D52</f>
        <v>12</v>
      </c>
      <c r="F66" s="81">
        <f>Food!C52</f>
        <v>0</v>
      </c>
      <c r="G66" s="91">
        <f>Food!N52</f>
        <v>0</v>
      </c>
      <c r="H66" s="81">
        <f>Food!M52</f>
        <v>0</v>
      </c>
      <c r="I66" s="91">
        <f>Food!E52</f>
        <v>7.3</v>
      </c>
      <c r="J66" s="77"/>
    </row>
    <row r="67" spans="1:10" x14ac:dyDescent="0.25">
      <c r="A67" s="115" t="str">
        <f>Food!I53</f>
        <v xml:space="preserve">Plum gingerbread gluten and lactose free </v>
      </c>
      <c r="B67" s="11"/>
      <c r="C67" s="11" t="str">
        <f>Food!K53</f>
        <v>175g</v>
      </c>
      <c r="D67" s="11" t="str">
        <f>Food!B53</f>
        <v>69431-7</v>
      </c>
      <c r="E67" s="11">
        <f>Food!D53</f>
        <v>12</v>
      </c>
      <c r="F67" s="81">
        <f>Food!C53</f>
        <v>0</v>
      </c>
      <c r="G67" s="91">
        <f>Food!N53</f>
        <v>0</v>
      </c>
      <c r="H67" s="81">
        <f>Food!M53</f>
        <v>0</v>
      </c>
      <c r="I67" s="91">
        <f>Food!E53</f>
        <v>7.3</v>
      </c>
      <c r="J67" s="77"/>
    </row>
    <row r="68" spans="1:10" ht="30" x14ac:dyDescent="0.25">
      <c r="A68" s="115" t="str">
        <f>Food!I54</f>
        <v xml:space="preserve">Coppenrath Mini Vegan Spiced Almond Cookies (Gewuerz Spekulatius) </v>
      </c>
      <c r="B68" s="11"/>
      <c r="C68" s="11" t="str">
        <f>Food!K54</f>
        <v>150g</v>
      </c>
      <c r="D68" s="11" t="str">
        <f>Food!B54</f>
        <v>35191-3</v>
      </c>
      <c r="E68" s="11">
        <f>Food!D54</f>
        <v>9</v>
      </c>
      <c r="F68" s="81">
        <f>Food!C54</f>
        <v>0</v>
      </c>
      <c r="G68" s="91">
        <f>Food!N54</f>
        <v>0</v>
      </c>
      <c r="H68" s="81">
        <f>Food!M54</f>
        <v>0</v>
      </c>
      <c r="I68" s="91">
        <f>Food!E54</f>
        <v>6.7</v>
      </c>
      <c r="J68" s="77"/>
    </row>
    <row r="69" spans="1:10" x14ac:dyDescent="0.25">
      <c r="A69" s="115" t="str">
        <f>Food!I55</f>
        <v xml:space="preserve">Haribo Advent Calendar (Adventskalender) </v>
      </c>
      <c r="B69" s="11"/>
      <c r="C69" s="11" t="str">
        <f>Food!K55</f>
        <v>300g</v>
      </c>
      <c r="D69" s="11" t="str">
        <f>Food!B55</f>
        <v>35246-0</v>
      </c>
      <c r="E69" s="11">
        <f>Food!D55</f>
        <v>14</v>
      </c>
      <c r="F69" s="81">
        <f>Food!C55</f>
        <v>0</v>
      </c>
      <c r="G69" s="91">
        <f>Food!N55</f>
        <v>0</v>
      </c>
      <c r="H69" s="81">
        <f>Food!M55</f>
        <v>0</v>
      </c>
      <c r="I69" s="91">
        <f>Food!E55</f>
        <v>25.6</v>
      </c>
      <c r="J69" s="77"/>
    </row>
    <row r="70" spans="1:10" x14ac:dyDescent="0.25">
      <c r="A70" s="115" t="str">
        <f>Food!I56</f>
        <v>Haribo Merry Christmas Minis</v>
      </c>
      <c r="B70" s="11"/>
      <c r="C70" s="11" t="str">
        <f>Food!K56</f>
        <v>250g</v>
      </c>
      <c r="D70" s="11" t="str">
        <f>Food!B56</f>
        <v>52618-2</v>
      </c>
      <c r="E70" s="11">
        <f>Food!D56</f>
        <v>20</v>
      </c>
      <c r="F70" s="81">
        <f>Food!C56</f>
        <v>0</v>
      </c>
      <c r="G70" s="91">
        <f>Food!N56</f>
        <v>0</v>
      </c>
      <c r="H70" s="81">
        <f>Food!M56</f>
        <v>0</v>
      </c>
      <c r="I70" s="91">
        <f>Food!E56</f>
        <v>6.4</v>
      </c>
      <c r="J70" s="77"/>
    </row>
    <row r="71" spans="1:10" x14ac:dyDescent="0.25">
      <c r="A71" s="115" t="str">
        <f>Food!I57</f>
        <v>Haribo Merry Christmas Gummy Fruit Mix</v>
      </c>
      <c r="B71" s="11"/>
      <c r="C71" s="11" t="str">
        <f>Food!K57</f>
        <v xml:space="preserve"> 300g</v>
      </c>
      <c r="D71" s="11" t="str">
        <f>Food!B57</f>
        <v>52617-5</v>
      </c>
      <c r="E71" s="11">
        <f>Food!D57</f>
        <v>21</v>
      </c>
      <c r="F71" s="81">
        <f>Food!C57</f>
        <v>0</v>
      </c>
      <c r="G71" s="91">
        <f>Food!N57</f>
        <v>0</v>
      </c>
      <c r="H71" s="81">
        <f>Food!M57</f>
        <v>0</v>
      </c>
      <c r="I71" s="91">
        <f>Food!E57</f>
        <v>5.85</v>
      </c>
      <c r="J71" s="77"/>
    </row>
    <row r="72" spans="1:10" x14ac:dyDescent="0.25">
      <c r="A72" s="115" t="str">
        <f>Food!I58</f>
        <v>Haribo Star Magic</v>
      </c>
      <c r="B72" s="11"/>
      <c r="C72" s="11" t="str">
        <f>Food!K58</f>
        <v>250g</v>
      </c>
      <c r="D72" s="11" t="str">
        <f>Food!B58</f>
        <v>35009-1</v>
      </c>
      <c r="E72" s="11">
        <f>Food!D58</f>
        <v>21</v>
      </c>
      <c r="F72" s="81">
        <f>Food!C58</f>
        <v>0</v>
      </c>
      <c r="G72" s="91">
        <f>Food!N58</f>
        <v>0</v>
      </c>
      <c r="H72" s="81">
        <f>Food!M58</f>
        <v>0</v>
      </c>
      <c r="I72" s="91">
        <f>Food!E58</f>
        <v>5.85</v>
      </c>
      <c r="J72" s="77"/>
    </row>
    <row r="73" spans="1:10" x14ac:dyDescent="0.25">
      <c r="A73" s="115" t="str">
        <f>Food!I59</f>
        <v>Hofgut Luebecker Marzipan Potatoes</v>
      </c>
      <c r="B73" s="11"/>
      <c r="C73" s="11" t="str">
        <f>Food!K59</f>
        <v>125g</v>
      </c>
      <c r="D73" s="11" t="str">
        <f>Food!B59</f>
        <v>77627-3</v>
      </c>
      <c r="E73" s="11">
        <f>Food!D59</f>
        <v>16</v>
      </c>
      <c r="F73" s="81">
        <f>Food!C59</f>
        <v>0</v>
      </c>
      <c r="G73" s="91">
        <f>Food!N59</f>
        <v>0</v>
      </c>
      <c r="H73" s="81">
        <f>Food!M59</f>
        <v>0</v>
      </c>
      <c r="I73" s="91">
        <f>Food!E59</f>
        <v>5.15</v>
      </c>
      <c r="J73" s="77"/>
    </row>
    <row r="74" spans="1:10" x14ac:dyDescent="0.25">
      <c r="A74" s="115" t="str">
        <f>Food!I60</f>
        <v xml:space="preserve">Hofgut Glazed Gingerbread Rounds </v>
      </c>
      <c r="B74" s="11"/>
      <c r="C74" s="11" t="str">
        <f>Food!K60</f>
        <v>200g</v>
      </c>
      <c r="D74" s="11" t="str">
        <f>Food!B60</f>
        <v>13186-7</v>
      </c>
      <c r="E74" s="11">
        <f>Food!D60</f>
        <v>24</v>
      </c>
      <c r="F74" s="81">
        <f>Food!C60</f>
        <v>0</v>
      </c>
      <c r="G74" s="91">
        <f>Food!N60</f>
        <v>0</v>
      </c>
      <c r="H74" s="81">
        <f>Food!M60</f>
        <v>0</v>
      </c>
      <c r="I74" s="91">
        <f>Food!E60</f>
        <v>2.85</v>
      </c>
      <c r="J74" s="77"/>
    </row>
    <row r="75" spans="1:10" x14ac:dyDescent="0.25">
      <c r="A75" s="115" t="str">
        <f>Food!I61</f>
        <v>Hofgut Herb Gingerbread Printen</v>
      </c>
      <c r="B75" s="11"/>
      <c r="C75" s="11" t="str">
        <f>Food!K61</f>
        <v>200g</v>
      </c>
      <c r="D75" s="11" t="str">
        <f>Food!B61</f>
        <v>31171-9</v>
      </c>
      <c r="E75" s="11">
        <f>Food!D61</f>
        <v>24</v>
      </c>
      <c r="F75" s="81">
        <f>Food!C61</f>
        <v>0</v>
      </c>
      <c r="G75" s="91">
        <f>Food!N61</f>
        <v>0</v>
      </c>
      <c r="H75" s="81">
        <f>Food!M61</f>
        <v>0</v>
      </c>
      <c r="I75" s="91">
        <f>Food!E61</f>
        <v>3.2</v>
      </c>
      <c r="J75" s="77"/>
    </row>
    <row r="76" spans="1:10" x14ac:dyDescent="0.25">
      <c r="A76" s="115" t="str">
        <f>Food!I62</f>
        <v>Hofgut Cherry Filled Gingerbread</v>
      </c>
      <c r="B76" s="11"/>
      <c r="C76" s="11" t="str">
        <f>Food!K62</f>
        <v>165g</v>
      </c>
      <c r="D76" s="11" t="str">
        <f>Food!B62</f>
        <v>10251-5</v>
      </c>
      <c r="E76" s="11">
        <f>Food!D62</f>
        <v>12</v>
      </c>
      <c r="F76" s="81">
        <f>Food!C62</f>
        <v>0</v>
      </c>
      <c r="G76" s="91">
        <f>Food!N62</f>
        <v>0</v>
      </c>
      <c r="H76" s="81">
        <f>Food!M62</f>
        <v>0</v>
      </c>
      <c r="I76" s="91">
        <f>Food!E62</f>
        <v>5.5</v>
      </c>
      <c r="J76" s="77"/>
    </row>
    <row r="77" spans="1:10" ht="30" x14ac:dyDescent="0.25">
      <c r="A77" s="115" t="str">
        <f>Food!I63</f>
        <v>Hofgut Dark Chocolate Covered Gingerbread Printen</v>
      </c>
      <c r="B77" s="11"/>
      <c r="C77" s="11" t="str">
        <f>Food!K63</f>
        <v xml:space="preserve"> 200g</v>
      </c>
      <c r="D77" s="11" t="str">
        <f>Food!B63</f>
        <v>31173-3</v>
      </c>
      <c r="E77" s="11">
        <f>Food!D63</f>
        <v>24</v>
      </c>
      <c r="F77" s="81">
        <f>Food!C63</f>
        <v>0</v>
      </c>
      <c r="G77" s="91">
        <f>Food!N63</f>
        <v>0</v>
      </c>
      <c r="H77" s="81">
        <f>Food!M63</f>
        <v>0</v>
      </c>
      <c r="I77" s="91">
        <f>Food!E63</f>
        <v>6.45</v>
      </c>
      <c r="J77" s="77"/>
    </row>
    <row r="78" spans="1:10" ht="30" x14ac:dyDescent="0.25">
      <c r="A78" s="115" t="str">
        <f>Food!I64</f>
        <v>Hofgut Dark Chocolate Covered Gingerbread Mix - Hearts, Stars, Pretzels</v>
      </c>
      <c r="B78" s="11"/>
      <c r="C78" s="11" t="str">
        <f>Food!K64</f>
        <v>200g</v>
      </c>
      <c r="D78" s="11" t="str">
        <f>Food!B64</f>
        <v>31159-7</v>
      </c>
      <c r="E78" s="11">
        <f>Food!D64</f>
        <v>8</v>
      </c>
      <c r="F78" s="81">
        <f>Food!C64</f>
        <v>0</v>
      </c>
      <c r="G78" s="91">
        <f>Food!N64</f>
        <v>0</v>
      </c>
      <c r="H78" s="81">
        <f>Food!M64</f>
        <v>0</v>
      </c>
      <c r="I78" s="91">
        <f>Food!E64</f>
        <v>7.4</v>
      </c>
      <c r="J78" s="77"/>
    </row>
    <row r="79" spans="1:10" ht="30" x14ac:dyDescent="0.25">
      <c r="A79" s="115" t="str">
        <f>Food!I65</f>
        <v>Hofgut Milk Chocolate Covered Gingerbread Mix - Hearts, Stars, Pretzels</v>
      </c>
      <c r="B79" s="11"/>
      <c r="C79" s="11" t="str">
        <f>Food!K65</f>
        <v>200g</v>
      </c>
      <c r="D79" s="11" t="str">
        <f>Food!B65</f>
        <v>31164-1</v>
      </c>
      <c r="E79" s="11">
        <f>Food!D65</f>
        <v>8</v>
      </c>
      <c r="F79" s="81">
        <f>Food!C65</f>
        <v>0</v>
      </c>
      <c r="G79" s="91">
        <f>Food!N65</f>
        <v>0</v>
      </c>
      <c r="H79" s="81">
        <f>Food!M65</f>
        <v>0</v>
      </c>
      <c r="I79" s="91">
        <f>Food!E65</f>
        <v>7.4</v>
      </c>
      <c r="J79" s="77"/>
    </row>
    <row r="80" spans="1:10" ht="30" x14ac:dyDescent="0.25">
      <c r="A80" s="115" t="str">
        <f>Food!I66</f>
        <v>Hofgut Baumkuchen Layer Cake Pieces Irish Cream flavoured</v>
      </c>
      <c r="B80" s="11"/>
      <c r="C80" s="11" t="str">
        <f>Food!K66</f>
        <v>150g</v>
      </c>
      <c r="D80" s="11" t="str">
        <f>Food!B66</f>
        <v>31085-9</v>
      </c>
      <c r="E80" s="11">
        <f>Food!D66</f>
        <v>20</v>
      </c>
      <c r="F80" s="81">
        <f>Food!C66</f>
        <v>0</v>
      </c>
      <c r="G80" s="91">
        <f>Food!N66</f>
        <v>0</v>
      </c>
      <c r="H80" s="81">
        <f>Food!M66</f>
        <v>0</v>
      </c>
      <c r="I80" s="91">
        <f>Food!E66</f>
        <v>9.3000000000000007</v>
      </c>
      <c r="J80" s="77"/>
    </row>
    <row r="81" spans="1:10" ht="30" x14ac:dyDescent="0.25">
      <c r="A81" s="115" t="str">
        <f>Food!I67</f>
        <v>Hofgut Baumkuchen Layer Cake Pieces Rum flavoured</v>
      </c>
      <c r="B81" s="11"/>
      <c r="C81" s="11" t="str">
        <f>Food!K67</f>
        <v>150g</v>
      </c>
      <c r="D81" s="11" t="str">
        <f>Food!B67</f>
        <v>31088-0</v>
      </c>
      <c r="E81" s="11">
        <f>Food!D67</f>
        <v>20</v>
      </c>
      <c r="F81" s="81">
        <f>Food!C67</f>
        <v>0</v>
      </c>
      <c r="G81" s="91">
        <f>Food!N67</f>
        <v>0</v>
      </c>
      <c r="H81" s="81">
        <f>Food!M67</f>
        <v>0</v>
      </c>
      <c r="I81" s="91">
        <f>Food!E67</f>
        <v>9.3000000000000007</v>
      </c>
      <c r="J81" s="77"/>
    </row>
    <row r="82" spans="1:10" ht="30" x14ac:dyDescent="0.25">
      <c r="A82" s="115" t="str">
        <f>Food!I68</f>
        <v>Friedel Fondant Stars &amp; Ring Edible Tree Decorations</v>
      </c>
      <c r="B82" s="11"/>
      <c r="C82" s="11" t="str">
        <f>Food!K68</f>
        <v>150g 10-pack</v>
      </c>
      <c r="D82" s="11" t="str">
        <f>Food!B68</f>
        <v>35644-4</v>
      </c>
      <c r="E82" s="11">
        <f>Food!D68</f>
        <v>24</v>
      </c>
      <c r="F82" s="81">
        <f>Food!C68</f>
        <v>0</v>
      </c>
      <c r="G82" s="91">
        <f>Food!N68</f>
        <v>0</v>
      </c>
      <c r="H82" s="81">
        <f>Food!M68</f>
        <v>0</v>
      </c>
      <c r="I82" s="91">
        <f>Food!E68</f>
        <v>3.15</v>
      </c>
      <c r="J82" s="77"/>
    </row>
    <row r="83" spans="1:10" ht="30" x14ac:dyDescent="0.25">
      <c r="A83" s="115" t="str">
        <f>Food!I69</f>
        <v>Friedel Vegan Assorted Jellies Hanging Tree Decoration</v>
      </c>
      <c r="B83" s="11"/>
      <c r="C83" s="11" t="str">
        <f>Food!K69</f>
        <v>150g 10-pack</v>
      </c>
      <c r="D83" s="11" t="str">
        <f>Food!B69</f>
        <v>35643-7</v>
      </c>
      <c r="E83" s="11">
        <f>Food!D69</f>
        <v>24</v>
      </c>
      <c r="F83" s="81">
        <f>Food!C69</f>
        <v>0</v>
      </c>
      <c r="G83" s="91">
        <f>Food!N69</f>
        <v>0</v>
      </c>
      <c r="H83" s="81">
        <f>Food!M69</f>
        <v>0</v>
      </c>
      <c r="I83" s="91">
        <f>Food!E69</f>
        <v>2.75</v>
      </c>
      <c r="J83" s="77"/>
    </row>
    <row r="84" spans="1:10" ht="30" x14ac:dyDescent="0.25">
      <c r="A84" s="115" t="str">
        <f>Food!I70</f>
        <v>Friedel Chocolate Fondant Nonpareilles Edible Tree Decorations</v>
      </c>
      <c r="B84" s="11"/>
      <c r="C84" s="11" t="str">
        <f>Food!K70</f>
        <v>150g 10-pack</v>
      </c>
      <c r="D84" s="11" t="str">
        <f>Food!B70</f>
        <v>35642-0</v>
      </c>
      <c r="E84" s="11">
        <f>Food!D70</f>
        <v>24</v>
      </c>
      <c r="F84" s="81">
        <f>Food!C70</f>
        <v>0</v>
      </c>
      <c r="G84" s="91">
        <f>Food!N70</f>
        <v>0</v>
      </c>
      <c r="H84" s="81">
        <f>Food!M70</f>
        <v>0</v>
      </c>
      <c r="I84" s="91">
        <f>Food!E70</f>
        <v>3.3</v>
      </c>
      <c r="J84" s="77"/>
    </row>
    <row r="85" spans="1:10" ht="30" x14ac:dyDescent="0.25">
      <c r="A85" s="115" t="str">
        <f>Food!I71</f>
        <v>Riegelein Milk Chocolate Neapolitans Edible Hanging Tree Ornaments  4 pack</v>
      </c>
      <c r="B85" s="11"/>
      <c r="C85" s="11" t="str">
        <f>Food!K71</f>
        <v>45g</v>
      </c>
      <c r="D85" s="11" t="str">
        <f>Food!B71</f>
        <v>35133-3</v>
      </c>
      <c r="E85" s="11">
        <f>Food!D71</f>
        <v>60</v>
      </c>
      <c r="F85" s="81">
        <f>Food!C71</f>
        <v>0</v>
      </c>
      <c r="G85" s="91">
        <f>Food!N71</f>
        <v>0</v>
      </c>
      <c r="H85" s="81">
        <f>Food!M71</f>
        <v>0</v>
      </c>
      <c r="I85" s="91">
        <f>Food!E71</f>
        <v>4.3499999999999996</v>
      </c>
      <c r="J85" s="77"/>
    </row>
    <row r="86" spans="1:10" ht="30" x14ac:dyDescent="0.25">
      <c r="A86" s="115" t="str">
        <f>Food!I72</f>
        <v>Riegelein Glimmering Stars Milk Chocolate Edible Hanging Tree Ornaments 4-pack</v>
      </c>
      <c r="B86" s="11"/>
      <c r="C86" s="11" t="str">
        <f>Food!K72</f>
        <v>40g</v>
      </c>
      <c r="D86" s="11" t="str">
        <f>Food!B72</f>
        <v>35102-9</v>
      </c>
      <c r="E86" s="11">
        <f>Food!D72</f>
        <v>25</v>
      </c>
      <c r="F86" s="81">
        <f>Food!C72</f>
        <v>0</v>
      </c>
      <c r="G86" s="91">
        <f>Food!N72</f>
        <v>0</v>
      </c>
      <c r="H86" s="81">
        <f>Food!M72</f>
        <v>0</v>
      </c>
      <c r="I86" s="91">
        <f>Food!E72</f>
        <v>8.6999999999999993</v>
      </c>
      <c r="J86" s="77"/>
    </row>
    <row r="87" spans="1:10" x14ac:dyDescent="0.25">
      <c r="A87" s="115" t="str">
        <f>Food!I73</f>
        <v>Schluckwerder Chocolate Jamaica Rum Balls</v>
      </c>
      <c r="B87" s="11"/>
      <c r="C87" s="11" t="str">
        <f>Food!K73</f>
        <v xml:space="preserve">200g </v>
      </c>
      <c r="D87" s="11" t="str">
        <f>Food!B73</f>
        <v>35836-3</v>
      </c>
      <c r="E87" s="11">
        <f>Food!D73</f>
        <v>36</v>
      </c>
      <c r="F87" s="81">
        <f>Food!C73</f>
        <v>0</v>
      </c>
      <c r="G87" s="91">
        <f>Food!N73</f>
        <v>0</v>
      </c>
      <c r="H87" s="81">
        <f>Food!M73</f>
        <v>0</v>
      </c>
      <c r="I87" s="91">
        <f>Food!E73</f>
        <v>3.4</v>
      </c>
      <c r="J87" s="77"/>
    </row>
    <row r="88" spans="1:10" ht="30" x14ac:dyDescent="0.25">
      <c r="A88" s="115" t="str">
        <f>Food!I74</f>
        <v>Schluckwerder Chocolate Wreaths With Sugar Pearls</v>
      </c>
      <c r="B88" s="11"/>
      <c r="C88" s="11" t="str">
        <f>Food!K74</f>
        <v xml:space="preserve">200g </v>
      </c>
      <c r="D88" s="11" t="str">
        <f>Food!B74</f>
        <v>35822-6</v>
      </c>
      <c r="E88" s="11">
        <f>Food!D74</f>
        <v>20</v>
      </c>
      <c r="F88" s="81">
        <f>Food!C74</f>
        <v>0</v>
      </c>
      <c r="G88" s="91">
        <f>Food!N74</f>
        <v>0</v>
      </c>
      <c r="H88" s="81">
        <f>Food!M74</f>
        <v>0</v>
      </c>
      <c r="I88" s="91">
        <f>Food!E74</f>
        <v>5</v>
      </c>
      <c r="J88" s="77"/>
    </row>
    <row r="89" spans="1:10" x14ac:dyDescent="0.25">
      <c r="A89" s="115" t="str">
        <f>Food!I75</f>
        <v>Schluckwerder Marzipan Potatoes</v>
      </c>
      <c r="B89" s="11"/>
      <c r="C89" s="11" t="str">
        <f>Food!K75</f>
        <v>100g</v>
      </c>
      <c r="D89" s="11" t="str">
        <f>Food!B75</f>
        <v>71110-6</v>
      </c>
      <c r="E89" s="11">
        <f>Food!D75</f>
        <v>30</v>
      </c>
      <c r="F89" s="81">
        <f>Food!C75</f>
        <v>0</v>
      </c>
      <c r="G89" s="91">
        <f>Food!N75</f>
        <v>0</v>
      </c>
      <c r="H89" s="81">
        <f>Food!M75</f>
        <v>0</v>
      </c>
      <c r="I89" s="91">
        <f>Food!E75</f>
        <v>3</v>
      </c>
      <c r="J89" s="77"/>
    </row>
    <row r="90" spans="1:10" ht="30" x14ac:dyDescent="0.25">
      <c r="A90" s="115" t="str">
        <f>Food!I76</f>
        <v>Schluckwerder Marzipan Loaf Covered in Dark Chocolate</v>
      </c>
      <c r="B90" s="11"/>
      <c r="C90" s="11" t="str">
        <f>Food!K76</f>
        <v>100g</v>
      </c>
      <c r="D90" s="11" t="str">
        <f>Food!B76</f>
        <v>71108-3</v>
      </c>
      <c r="E90" s="11">
        <f>Food!D76</f>
        <v>30</v>
      </c>
      <c r="F90" s="81">
        <f>Food!C76</f>
        <v>0</v>
      </c>
      <c r="G90" s="91">
        <f>Food!N76</f>
        <v>0</v>
      </c>
      <c r="H90" s="81">
        <f>Food!M76</f>
        <v>0</v>
      </c>
      <c r="I90" s="91">
        <f>Food!E76</f>
        <v>2.85</v>
      </c>
      <c r="J90" s="77"/>
    </row>
    <row r="91" spans="1:10" x14ac:dyDescent="0.25">
      <c r="A91" s="115" t="str">
        <f>Food!I77</f>
        <v>Zentis Vanilla Crescent Marzipan Potatoes</v>
      </c>
      <c r="B91" s="11"/>
      <c r="C91" s="11" t="str">
        <f>Food!K77</f>
        <v>100g</v>
      </c>
      <c r="D91" s="11" t="str">
        <f>Food!B77</f>
        <v>30163-5</v>
      </c>
      <c r="E91" s="11">
        <f>Food!D77</f>
        <v>36</v>
      </c>
      <c r="F91" s="81">
        <f>Food!C77</f>
        <v>0</v>
      </c>
      <c r="G91" s="91">
        <f>Food!N77</f>
        <v>0</v>
      </c>
      <c r="H91" s="81">
        <f>Food!M77</f>
        <v>0</v>
      </c>
      <c r="I91" s="91">
        <f>Food!E77</f>
        <v>3</v>
      </c>
      <c r="J91" s="77"/>
    </row>
    <row r="92" spans="1:10" x14ac:dyDescent="0.25">
      <c r="A92" s="115" t="str">
        <f>Food!I78</f>
        <v>Zentis Winter Punch Marzipan Potatoes</v>
      </c>
      <c r="B92" s="11"/>
      <c r="C92" s="11" t="str">
        <f>Food!K78</f>
        <v>100g</v>
      </c>
      <c r="D92" s="11" t="str">
        <f>Food!B78</f>
        <v>69029-6</v>
      </c>
      <c r="E92" s="11">
        <f>Food!D78</f>
        <v>36</v>
      </c>
      <c r="F92" s="81">
        <f>Food!C78</f>
        <v>0</v>
      </c>
      <c r="G92" s="91">
        <f>Food!N78</f>
        <v>0</v>
      </c>
      <c r="H92" s="81">
        <f>Food!M78</f>
        <v>0</v>
      </c>
      <c r="I92" s="91">
        <f>Food!E78</f>
        <v>3</v>
      </c>
      <c r="J92" s="77"/>
    </row>
    <row r="93" spans="1:10" ht="30" x14ac:dyDescent="0.25">
      <c r="A93" s="115" t="str">
        <f>Food!I79</f>
        <v>Zentis Spiced Cookie Marzipan Potato (Spekulatius)</v>
      </c>
      <c r="B93" s="11"/>
      <c r="C93" s="11" t="str">
        <f>Food!K79</f>
        <v>100g</v>
      </c>
      <c r="D93" s="11" t="str">
        <f>Food!B79</f>
        <v>69028-9</v>
      </c>
      <c r="E93" s="11">
        <f>Food!D79</f>
        <v>36</v>
      </c>
      <c r="F93" s="81">
        <f>Food!C79</f>
        <v>0</v>
      </c>
      <c r="G93" s="91">
        <f>Food!N79</f>
        <v>0</v>
      </c>
      <c r="H93" s="81">
        <f>Food!M79</f>
        <v>0</v>
      </c>
      <c r="I93" s="91">
        <f>Food!E79</f>
        <v>3</v>
      </c>
      <c r="J93" s="77"/>
    </row>
    <row r="94" spans="1:10" ht="45" x14ac:dyDescent="0.25">
      <c r="A94" s="115" t="str">
        <f>Food!I80</f>
        <v>Display Bahlsen Akora Dark Chocolate Gingerbread Hearts with Fruit Filling (Akora Edelherb)</v>
      </c>
      <c r="B94" s="11"/>
      <c r="C94" s="11" t="str">
        <f>Food!K80</f>
        <v>150 g</v>
      </c>
      <c r="D94" s="11" t="str">
        <f>Food!B80</f>
        <v>35058-9</v>
      </c>
      <c r="E94" s="11">
        <f>Food!D80</f>
        <v>1</v>
      </c>
      <c r="F94" s="81">
        <f>Food!C80</f>
        <v>0</v>
      </c>
      <c r="G94" s="91">
        <f>Food!N80</f>
        <v>0</v>
      </c>
      <c r="H94" s="81">
        <f>Food!M80</f>
        <v>0</v>
      </c>
      <c r="I94" s="91">
        <f>Food!E80</f>
        <v>602.54999999999995</v>
      </c>
      <c r="J94" s="77"/>
    </row>
    <row r="95" spans="1:10" ht="60" x14ac:dyDescent="0.25">
      <c r="A95" s="115" t="str">
        <f>Food!I81</f>
        <v>Display Haribo Christmas 2025 (Weihnachten) 4 Sorts: Chocolate Mint Dream (300g); Merry Christmas (300g); Star Magic (250g); Christmas Bakery (250g)</v>
      </c>
      <c r="B95" s="11"/>
      <c r="C95" s="11">
        <f>Food!K81</f>
        <v>0</v>
      </c>
      <c r="D95" s="11" t="str">
        <f>Food!B81</f>
        <v>35433-4</v>
      </c>
      <c r="E95" s="11">
        <f>Food!D81</f>
        <v>1</v>
      </c>
      <c r="F95" s="81">
        <f>Food!C81</f>
        <v>0</v>
      </c>
      <c r="G95" s="91">
        <f>Food!N81</f>
        <v>0</v>
      </c>
      <c r="H95" s="81">
        <f>Food!M81</f>
        <v>0</v>
      </c>
      <c r="I95" s="91">
        <f>Food!E81</f>
        <v>737.1</v>
      </c>
      <c r="J95" s="77"/>
    </row>
    <row r="96" spans="1:10" ht="30" x14ac:dyDescent="0.25">
      <c r="A96" s="115" t="str">
        <f>Food!I82</f>
        <v>Display Zentis Marzipan Potatoes 2 Assorted: Winter Punch &amp; Spekulatius (Spiced Cookie)</v>
      </c>
      <c r="B96" s="11"/>
      <c r="C96" s="11" t="str">
        <f>Food!K82</f>
        <v>100g</v>
      </c>
      <c r="D96" s="11" t="str">
        <f>Food!B82</f>
        <v>06185-0</v>
      </c>
      <c r="E96" s="11">
        <f>Food!D82</f>
        <v>1</v>
      </c>
      <c r="F96" s="81">
        <f>Food!C82</f>
        <v>0</v>
      </c>
      <c r="G96" s="91">
        <f>Food!N82</f>
        <v>0</v>
      </c>
      <c r="H96" s="81">
        <f>Food!M82</f>
        <v>0</v>
      </c>
      <c r="I96" s="91">
        <f>Food!E82</f>
        <v>432</v>
      </c>
      <c r="J96" s="77"/>
    </row>
    <row r="97" spans="1:10" ht="75" x14ac:dyDescent="0.25">
      <c r="A97" s="115" t="str">
        <f>Food!I83</f>
        <v>Hofgut
Wild Preiselbeeren
Wild Lingonberries</v>
      </c>
      <c r="B97" s="11"/>
      <c r="C97" s="11" t="str">
        <f>Food!K83</f>
        <v>220g</v>
      </c>
      <c r="D97" s="11" t="str">
        <f>Food!B83</f>
        <v>HG77784-3</v>
      </c>
      <c r="E97" s="11">
        <f>Food!D83</f>
        <v>6</v>
      </c>
      <c r="F97" s="81">
        <f>Food!C83</f>
        <v>0</v>
      </c>
      <c r="G97" s="91">
        <f>Food!N83</f>
        <v>0</v>
      </c>
      <c r="H97" s="81">
        <f>Food!M83</f>
        <v>0</v>
      </c>
      <c r="I97" s="91">
        <f>Food!E83</f>
        <v>4.95</v>
      </c>
      <c r="J97" s="77"/>
    </row>
    <row r="98" spans="1:10" ht="75" x14ac:dyDescent="0.25">
      <c r="A98" s="115" t="str">
        <f>Food!I84</f>
        <v>Jeden Tag
Wild Preiselbeeren
Wild Lingonberries</v>
      </c>
      <c r="B98" s="11"/>
      <c r="C98" s="11" t="str">
        <f>Food!K84</f>
        <v>400g</v>
      </c>
      <c r="D98" s="11" t="str">
        <f>Food!B84</f>
        <v>JT10283-6</v>
      </c>
      <c r="E98" s="11">
        <f>Food!D84</f>
        <v>12</v>
      </c>
      <c r="F98" s="81">
        <f>Food!C84</f>
        <v>0</v>
      </c>
      <c r="G98" s="91">
        <f>Food!N84</f>
        <v>0</v>
      </c>
      <c r="H98" s="81">
        <f>Food!M84</f>
        <v>0</v>
      </c>
      <c r="I98" s="91">
        <f>Food!E84</f>
        <v>3.95</v>
      </c>
      <c r="J98" s="77"/>
    </row>
    <row r="99" spans="1:10" ht="45" x14ac:dyDescent="0.25">
      <c r="A99" s="115" t="str">
        <f>Food!I85</f>
        <v>Jeden Tag
Zitronat</v>
      </c>
      <c r="B99" s="11"/>
      <c r="C99" s="11" t="str">
        <f>Food!K85</f>
        <v>100g</v>
      </c>
      <c r="D99" s="11" t="str">
        <f>Food!B85</f>
        <v>JT21562-8</v>
      </c>
      <c r="E99" s="11">
        <f>Food!D85</f>
        <v>32</v>
      </c>
      <c r="F99" s="81">
        <f>Food!C85</f>
        <v>0</v>
      </c>
      <c r="G99" s="91">
        <f>Food!N85</f>
        <v>0</v>
      </c>
      <c r="H99" s="81">
        <f>Food!M85</f>
        <v>0</v>
      </c>
      <c r="I99" s="91">
        <f>Food!E85</f>
        <v>2.25</v>
      </c>
      <c r="J99" s="77"/>
    </row>
    <row r="100" spans="1:10" ht="45" x14ac:dyDescent="0.25">
      <c r="A100" s="115" t="str">
        <f>Food!I86</f>
        <v>Jeden Tag
Orangeat</v>
      </c>
      <c r="B100" s="11"/>
      <c r="C100" s="11" t="str">
        <f>Food!K86</f>
        <v>100g</v>
      </c>
      <c r="D100" s="11" t="str">
        <f>Food!B86</f>
        <v>JT21552-9</v>
      </c>
      <c r="E100" s="11">
        <f>Food!D86</f>
        <v>32</v>
      </c>
      <c r="F100" s="81">
        <f>Food!C86</f>
        <v>0</v>
      </c>
      <c r="G100" s="91">
        <f>Food!N86</f>
        <v>0</v>
      </c>
      <c r="H100" s="81">
        <f>Food!M86</f>
        <v>0</v>
      </c>
      <c r="I100" s="91">
        <f>Food!E86</f>
        <v>2.25</v>
      </c>
      <c r="J100" s="77"/>
    </row>
    <row r="101" spans="1:10" ht="45" x14ac:dyDescent="0.25">
      <c r="A101" s="115" t="str">
        <f>Food!I87</f>
        <v>Dr Oetker 
Flavouring Rum 4pk</v>
      </c>
      <c r="B101" s="11"/>
      <c r="C101" s="11" t="str">
        <f>Food!K87</f>
        <v>4x2ml</v>
      </c>
      <c r="D101" s="11" t="str">
        <f>Food!B87</f>
        <v>DR1428</v>
      </c>
      <c r="E101" s="11">
        <f>Food!D87</f>
        <v>16</v>
      </c>
      <c r="F101" s="81">
        <f>Food!C87</f>
        <v>0</v>
      </c>
      <c r="G101" s="91">
        <f>Food!N87</f>
        <v>0</v>
      </c>
      <c r="H101" s="81">
        <f>Food!M87</f>
        <v>0</v>
      </c>
      <c r="I101" s="91">
        <f>Food!E87</f>
        <v>2.5</v>
      </c>
      <c r="J101" s="77"/>
    </row>
    <row r="102" spans="1:10" ht="45" x14ac:dyDescent="0.25">
      <c r="A102" s="115" t="str">
        <f>Food!I88</f>
        <v>Dr Oetker 
Flavouring Vanilla</v>
      </c>
      <c r="B102" s="11"/>
      <c r="C102" s="11" t="str">
        <f>Food!K88</f>
        <v>4x2ml</v>
      </c>
      <c r="D102" s="11" t="str">
        <f>Food!B88</f>
        <v>DR1448</v>
      </c>
      <c r="E102" s="11">
        <f>Food!D88</f>
        <v>16</v>
      </c>
      <c r="F102" s="81">
        <f>Food!C88</f>
        <v>0</v>
      </c>
      <c r="G102" s="91">
        <f>Food!N88</f>
        <v>0</v>
      </c>
      <c r="H102" s="81">
        <f>Food!M88</f>
        <v>0</v>
      </c>
      <c r="I102" s="91">
        <f>Food!E88</f>
        <v>2.5</v>
      </c>
      <c r="J102" s="77"/>
    </row>
    <row r="103" spans="1:10" ht="45" x14ac:dyDescent="0.25">
      <c r="A103" s="115" t="str">
        <f>Food!I89</f>
        <v>Dr Oetker 
Flavouring Almond</v>
      </c>
      <c r="B103" s="11"/>
      <c r="C103" s="11" t="str">
        <f>Food!K89</f>
        <v>4x2ml</v>
      </c>
      <c r="D103" s="11" t="str">
        <f>Food!B89</f>
        <v>DR1418</v>
      </c>
      <c r="E103" s="11">
        <f>Food!D89</f>
        <v>16</v>
      </c>
      <c r="F103" s="81">
        <f>Food!C89</f>
        <v>0</v>
      </c>
      <c r="G103" s="91">
        <f>Food!N89</f>
        <v>0</v>
      </c>
      <c r="H103" s="81">
        <f>Food!M89</f>
        <v>0</v>
      </c>
      <c r="I103" s="91">
        <f>Food!E89</f>
        <v>2.5</v>
      </c>
      <c r="J103" s="77"/>
    </row>
    <row r="104" spans="1:10" ht="45" x14ac:dyDescent="0.25">
      <c r="A104" s="115" t="str">
        <f>Food!I90</f>
        <v>Dr Oetker 
Flavouring Lemon 4pk</v>
      </c>
      <c r="B104" s="11"/>
      <c r="C104" s="11" t="str">
        <f>Food!K90</f>
        <v>4x2ml</v>
      </c>
      <c r="D104" s="11" t="str">
        <f>Food!B90</f>
        <v>DR1408</v>
      </c>
      <c r="E104" s="11">
        <f>Food!D90</f>
        <v>16</v>
      </c>
      <c r="F104" s="81">
        <f>Food!C90</f>
        <v>0</v>
      </c>
      <c r="G104" s="91">
        <f>Food!N90</f>
        <v>0</v>
      </c>
      <c r="H104" s="81">
        <f>Food!M90</f>
        <v>0</v>
      </c>
      <c r="I104" s="91">
        <f>Food!E90</f>
        <v>2.5</v>
      </c>
      <c r="J104" s="77"/>
    </row>
    <row r="105" spans="1:10" ht="75" x14ac:dyDescent="0.25">
      <c r="A105" s="115" t="str">
        <f>Food!I91</f>
        <v>Dr Oetker
Zitronenschale
(Lemon Peel Zest)</v>
      </c>
      <c r="B105" s="11"/>
      <c r="C105" s="11" t="str">
        <f>Food!K91</f>
        <v>3x6g</v>
      </c>
      <c r="D105" s="11" t="str">
        <f>Food!B91</f>
        <v>DR1435</v>
      </c>
      <c r="E105" s="11">
        <f>Food!D91</f>
        <v>24</v>
      </c>
      <c r="F105" s="81">
        <f>Food!C91</f>
        <v>0</v>
      </c>
      <c r="G105" s="91">
        <f>Food!N91</f>
        <v>0</v>
      </c>
      <c r="H105" s="81">
        <f>Food!M91</f>
        <v>0</v>
      </c>
      <c r="I105" s="91">
        <f>Food!E91</f>
        <v>2.5</v>
      </c>
      <c r="J105" s="77"/>
    </row>
    <row r="106" spans="1:10" ht="75" x14ac:dyDescent="0.25">
      <c r="A106" s="115" t="str">
        <f>Food!I92</f>
        <v>Dr Oetker
Finesse Orangenschale 3pk
(Orange Peel Zest)</v>
      </c>
      <c r="B106" s="11"/>
      <c r="C106" s="11" t="str">
        <f>Food!K92</f>
        <v>3x6g</v>
      </c>
      <c r="D106" s="11" t="str">
        <f>Food!B92</f>
        <v>DR1436</v>
      </c>
      <c r="E106" s="11">
        <f>Food!D92</f>
        <v>12</v>
      </c>
      <c r="F106" s="81">
        <f>Food!C92</f>
        <v>0</v>
      </c>
      <c r="G106" s="91">
        <f>Food!N92</f>
        <v>0</v>
      </c>
      <c r="H106" s="81">
        <f>Food!M92</f>
        <v>0</v>
      </c>
      <c r="I106" s="91">
        <f>Food!E92</f>
        <v>2.5</v>
      </c>
      <c r="J106" s="77"/>
    </row>
    <row r="107" spans="1:10" ht="45" x14ac:dyDescent="0.25">
      <c r="A107" s="115" t="str">
        <f>Food!I93</f>
        <v>Dr Oetker
Original Backin 3pk</v>
      </c>
      <c r="B107" s="11"/>
      <c r="C107" s="11" t="str">
        <f>Food!K93</f>
        <v>3x16g</v>
      </c>
      <c r="D107" s="11" t="str">
        <f>Food!B93</f>
        <v>DR1028</v>
      </c>
      <c r="E107" s="11">
        <f>Food!D93</f>
        <v>20</v>
      </c>
      <c r="F107" s="81">
        <f>Food!C93</f>
        <v>0</v>
      </c>
      <c r="G107" s="91">
        <f>Food!N93</f>
        <v>0</v>
      </c>
      <c r="H107" s="81">
        <f>Food!M93</f>
        <v>0</v>
      </c>
      <c r="I107" s="91">
        <f>Food!E93</f>
        <v>1.6</v>
      </c>
      <c r="J107" s="77"/>
    </row>
    <row r="108" spans="1:10" ht="45" x14ac:dyDescent="0.25">
      <c r="A108" s="115" t="str">
        <f>Food!I94</f>
        <v>Dr Oetker 
 Bourbon Vanille Sugar 3pk.</v>
      </c>
      <c r="B108" s="11"/>
      <c r="C108" s="11" t="str">
        <f>Food!K94</f>
        <v>3x8g</v>
      </c>
      <c r="D108" s="11" t="str">
        <f>Food!B94</f>
        <v>DR1227</v>
      </c>
      <c r="E108" s="11">
        <f>Food!D94</f>
        <v>26</v>
      </c>
      <c r="F108" s="81">
        <f>Food!C94</f>
        <v>0</v>
      </c>
      <c r="G108" s="91">
        <f>Food!N94</f>
        <v>0</v>
      </c>
      <c r="H108" s="81">
        <f>Food!M94</f>
        <v>0</v>
      </c>
      <c r="I108" s="91">
        <f>Food!E94</f>
        <v>2.95</v>
      </c>
      <c r="J108" s="77"/>
    </row>
    <row r="109" spans="1:10" ht="45" x14ac:dyDescent="0.25">
      <c r="A109" s="115" t="str">
        <f>Food!I95</f>
        <v>Dr Oetker
 Bourbon Vanille Sugar 3pk.</v>
      </c>
      <c r="B109" s="11"/>
      <c r="C109" s="11" t="str">
        <f>Food!K95</f>
        <v>8x10g</v>
      </c>
      <c r="D109" s="11" t="str">
        <f>Food!B95</f>
        <v>DR1232</v>
      </c>
      <c r="E109" s="11">
        <f>Food!D95</f>
        <v>60</v>
      </c>
      <c r="F109" s="81">
        <f>Food!C95</f>
        <v>0</v>
      </c>
      <c r="G109" s="91">
        <f>Food!N95</f>
        <v>0</v>
      </c>
      <c r="H109" s="81">
        <f>Food!M95</f>
        <v>0</v>
      </c>
      <c r="I109" s="91">
        <f>Food!E95</f>
        <v>3.25</v>
      </c>
      <c r="J109" s="77"/>
    </row>
    <row r="110" spans="1:10" ht="75" x14ac:dyDescent="0.25">
      <c r="A110" s="115" t="str">
        <f>Food!I96</f>
        <v xml:space="preserve">
Suchard Kakao Express
Instant Hot Chocolate </v>
      </c>
      <c r="B110" s="11"/>
      <c r="C110" s="11" t="str">
        <f>Food!K96</f>
        <v>400g</v>
      </c>
      <c r="D110" s="11" t="str">
        <f>Food!B96</f>
        <v>SU10030235</v>
      </c>
      <c r="E110" s="11">
        <f>Food!D96</f>
        <v>12</v>
      </c>
      <c r="F110" s="81">
        <f>Food!C96</f>
        <v>0</v>
      </c>
      <c r="G110" s="91">
        <f>Food!N96</f>
        <v>0</v>
      </c>
      <c r="H110" s="81">
        <f>Food!M96</f>
        <v>0</v>
      </c>
      <c r="I110" s="91">
        <f>Food!E96</f>
        <v>6.5</v>
      </c>
      <c r="J110" s="77"/>
    </row>
    <row r="111" spans="1:10" ht="45" x14ac:dyDescent="0.25">
      <c r="A111" s="121" t="str">
        <f>Food!I97</f>
        <v>Ferrero
Yogurette Erdbeere</v>
      </c>
      <c r="B111" s="18" t="s">
        <v>456</v>
      </c>
      <c r="C111" s="11" t="str">
        <f>Food!K97</f>
        <v>100g</v>
      </c>
      <c r="D111" s="11" t="str">
        <f>Food!B97</f>
        <v>FE211213</v>
      </c>
      <c r="E111" s="11">
        <f>Food!D97</f>
        <v>10</v>
      </c>
      <c r="F111" s="81">
        <f>Food!C97</f>
        <v>0</v>
      </c>
      <c r="G111" s="91">
        <f>Food!N97</f>
        <v>0</v>
      </c>
      <c r="H111" s="81">
        <f>Food!M97</f>
        <v>0</v>
      </c>
      <c r="I111" s="91">
        <f>Food!E97</f>
        <v>3.95</v>
      </c>
      <c r="J111" s="77"/>
    </row>
    <row r="112" spans="1:10" ht="90" x14ac:dyDescent="0.25">
      <c r="A112" s="121" t="str">
        <f>Food!I98</f>
        <v>DeBreukelaer
 Erfrischungsstaebchen
(Dark Chocolate sticks filled with Orange-Lemon liquid) Vegetarian</v>
      </c>
      <c r="B112" s="18" t="s">
        <v>456</v>
      </c>
      <c r="C112" s="11" t="str">
        <f>Food!K98</f>
        <v>75g</v>
      </c>
      <c r="D112" s="11" t="str">
        <f>Food!B98</f>
        <v>DB112151</v>
      </c>
      <c r="E112" s="11">
        <f>Food!D98</f>
        <v>20</v>
      </c>
      <c r="F112" s="81">
        <f>Food!C98</f>
        <v>0</v>
      </c>
      <c r="G112" s="91">
        <f>Food!N98</f>
        <v>0</v>
      </c>
      <c r="H112" s="81">
        <f>Food!M98</f>
        <v>0</v>
      </c>
      <c r="I112" s="91">
        <f>Food!E98</f>
        <v>3.25</v>
      </c>
      <c r="J112" s="77"/>
    </row>
    <row r="113" spans="1:10" ht="75" x14ac:dyDescent="0.25">
      <c r="A113" s="121" t="str">
        <f>Food!I99</f>
        <v>Hofgut
Gelee-Bananen
(Jelly Bananas covered in dark chocolate)</v>
      </c>
      <c r="B113" s="18" t="s">
        <v>456</v>
      </c>
      <c r="C113" s="11" t="str">
        <f>Food!K99</f>
        <v>175g</v>
      </c>
      <c r="D113" s="11" t="str">
        <f>Food!B99</f>
        <v>HG2629</v>
      </c>
      <c r="E113" s="11">
        <f>Food!D99</f>
        <v>20</v>
      </c>
      <c r="F113" s="81">
        <f>Food!C99</f>
        <v>0</v>
      </c>
      <c r="G113" s="91">
        <f>Food!N99</f>
        <v>0</v>
      </c>
      <c r="H113" s="81">
        <f>Food!M99</f>
        <v>0</v>
      </c>
      <c r="I113" s="91">
        <f>Food!E99</f>
        <v>4.75</v>
      </c>
      <c r="J113" s="77"/>
    </row>
    <row r="114" spans="1:10" ht="45" x14ac:dyDescent="0.25">
      <c r="A114" s="121" t="str">
        <f>Food!I100</f>
        <v>Sarotti
Sarotti Katzenzungen Milk Chocolate</v>
      </c>
      <c r="B114" s="18" t="s">
        <v>456</v>
      </c>
      <c r="C114" s="11" t="str">
        <f>Food!K100</f>
        <v>100g</v>
      </c>
      <c r="D114" s="11">
        <f>Food!B100</f>
        <v>532877</v>
      </c>
      <c r="E114" s="11">
        <f>Food!D100</f>
        <v>10</v>
      </c>
      <c r="F114" s="81">
        <f>Food!C100</f>
        <v>0</v>
      </c>
      <c r="G114" s="91">
        <f>Food!N100</f>
        <v>0</v>
      </c>
      <c r="H114" s="81">
        <f>Food!M100</f>
        <v>0</v>
      </c>
      <c r="I114" s="91">
        <f>Food!E100</f>
        <v>4.5</v>
      </c>
      <c r="J114" s="77"/>
    </row>
    <row r="115" spans="1:10" ht="45" x14ac:dyDescent="0.25">
      <c r="A115" s="121" t="str">
        <f>Food!I101</f>
        <v>Mon Cheri
Chocolate Covered Cherries</v>
      </c>
      <c r="B115" s="18" t="s">
        <v>456</v>
      </c>
      <c r="C115" s="11" t="str">
        <f>Food!K101</f>
        <v>157g</v>
      </c>
      <c r="D115" s="11" t="str">
        <f>Food!B101</f>
        <v>MC1026</v>
      </c>
      <c r="E115" s="11">
        <f>Food!D101</f>
        <v>8</v>
      </c>
      <c r="F115" s="81">
        <f>Food!C101</f>
        <v>0</v>
      </c>
      <c r="G115" s="91">
        <f>Food!N101</f>
        <v>0</v>
      </c>
      <c r="H115" s="81">
        <f>Food!M101</f>
        <v>0</v>
      </c>
      <c r="I115" s="91">
        <f>Food!E101</f>
        <v>9.3000000000000007</v>
      </c>
      <c r="J115" s="77"/>
    </row>
    <row r="116" spans="1:10" ht="45" x14ac:dyDescent="0.25">
      <c r="A116" s="121" t="str">
        <f>Food!I102</f>
        <v>Mon Cheri
Chocolate Covered Cherries</v>
      </c>
      <c r="B116" s="18" t="s">
        <v>456</v>
      </c>
      <c r="C116" s="11" t="str">
        <f>Food!K102</f>
        <v>315g</v>
      </c>
      <c r="D116" s="11" t="str">
        <f>Food!B102</f>
        <v>MC6942</v>
      </c>
      <c r="E116" s="11">
        <f>Food!D102</f>
        <v>8</v>
      </c>
      <c r="F116" s="81">
        <f>Food!C102</f>
        <v>0</v>
      </c>
      <c r="G116" s="91">
        <f>Food!N102</f>
        <v>0</v>
      </c>
      <c r="H116" s="81">
        <f>Food!M102</f>
        <v>0</v>
      </c>
      <c r="I116" s="91">
        <f>Food!E102</f>
        <v>16.350000000000001</v>
      </c>
      <c r="J116" s="77"/>
    </row>
    <row r="117" spans="1:10" ht="75" x14ac:dyDescent="0.25">
      <c r="A117" s="115" t="str">
        <f>Food!I103</f>
        <v>Hofgut
Orangen &amp; Zitronenscheiben
(Orange &amp; Lemon Candy Slices)</v>
      </c>
      <c r="B117" s="11"/>
      <c r="C117" s="11" t="str">
        <f>Food!K103</f>
        <v>175g</v>
      </c>
      <c r="D117" s="11" t="str">
        <f>Food!B103</f>
        <v>HG33941-6</v>
      </c>
      <c r="E117" s="11">
        <f>Food!D103</f>
        <v>20</v>
      </c>
      <c r="F117" s="81">
        <f>Food!C103</f>
        <v>0</v>
      </c>
      <c r="G117" s="91">
        <f>Food!N103</f>
        <v>0</v>
      </c>
      <c r="H117" s="81">
        <f>Food!M103</f>
        <v>0</v>
      </c>
      <c r="I117" s="91">
        <f>Food!E103</f>
        <v>4.95</v>
      </c>
      <c r="J117" s="77"/>
    </row>
    <row r="118" spans="1:10" ht="45" x14ac:dyDescent="0.25">
      <c r="A118" s="115" t="str">
        <f>Food!I104</f>
        <v>Bahlsen
 Leibniz Butterkeks (Butter Cookies)</v>
      </c>
      <c r="B118" s="11"/>
      <c r="C118" s="11" t="str">
        <f>Food!K104</f>
        <v>200g</v>
      </c>
      <c r="D118" s="11" t="str">
        <f>Food!B104</f>
        <v>LE37000</v>
      </c>
      <c r="E118" s="11">
        <f>Food!D104</f>
        <v>24</v>
      </c>
      <c r="F118" s="81">
        <f>Food!C104</f>
        <v>0</v>
      </c>
      <c r="G118" s="91">
        <f>Food!N104</f>
        <v>0</v>
      </c>
      <c r="H118" s="81">
        <f>Food!M104</f>
        <v>0</v>
      </c>
      <c r="I118" s="91">
        <f>Food!E104</f>
        <v>4.5</v>
      </c>
      <c r="J118" s="77"/>
    </row>
    <row r="119" spans="1:10" ht="45" x14ac:dyDescent="0.25">
      <c r="A119" s="121" t="str">
        <f>Food!I105</f>
        <v xml:space="preserve">Bahlsen
Leibniz Cookies Dark Chocolate </v>
      </c>
      <c r="B119" s="18" t="s">
        <v>456</v>
      </c>
      <c r="C119" s="11" t="str">
        <f>Food!K105</f>
        <v>125g</v>
      </c>
      <c r="D119" s="11" t="str">
        <f>Food!B105</f>
        <v>BA20790</v>
      </c>
      <c r="E119" s="11">
        <f>Food!D105</f>
        <v>12</v>
      </c>
      <c r="F119" s="81">
        <f>Food!C105</f>
        <v>0</v>
      </c>
      <c r="G119" s="91">
        <f>Food!N105</f>
        <v>0</v>
      </c>
      <c r="H119" s="81">
        <f>Food!M105</f>
        <v>0</v>
      </c>
      <c r="I119" s="91">
        <f>Food!E105</f>
        <v>5.95</v>
      </c>
      <c r="J119" s="77"/>
    </row>
    <row r="120" spans="1:10" ht="45" x14ac:dyDescent="0.25">
      <c r="A120" s="121" t="str">
        <f>Food!I106</f>
        <v xml:space="preserve">Bahlsen
Leibniz Cookies Milk Chocolate </v>
      </c>
      <c r="B120" s="18" t="s">
        <v>456</v>
      </c>
      <c r="C120" s="11" t="str">
        <f>Food!K106</f>
        <v>125g</v>
      </c>
      <c r="D120" s="11" t="str">
        <f>Food!B106</f>
        <v>BA20990</v>
      </c>
      <c r="E120" s="11">
        <f>Food!D106</f>
        <v>12</v>
      </c>
      <c r="F120" s="81">
        <f>Food!C106</f>
        <v>0</v>
      </c>
      <c r="G120" s="91">
        <f>Food!N106</f>
        <v>0</v>
      </c>
      <c r="H120" s="81">
        <f>Food!M106</f>
        <v>0</v>
      </c>
      <c r="I120" s="91">
        <f>Food!E106</f>
        <v>5.95</v>
      </c>
      <c r="J120" s="77"/>
    </row>
    <row r="121" spans="1:10" ht="60" x14ac:dyDescent="0.25">
      <c r="A121" s="115" t="str">
        <f>Gift!I3</f>
        <v xml:space="preserve">Schmidt
Pancake Picknick Game
A fun game of throwing pancakes </v>
      </c>
      <c r="B121" s="18"/>
      <c r="C121" s="11" t="str">
        <f>Gift!K3</f>
        <v>26.8 x 26.8 x 5.3 cm</v>
      </c>
      <c r="D121" s="11" t="str">
        <f>Gift!B3</f>
        <v>M40657</v>
      </c>
      <c r="E121" s="81">
        <f>Gift!D3</f>
        <v>3</v>
      </c>
      <c r="F121" s="81">
        <f>Gift!C3</f>
        <v>0</v>
      </c>
      <c r="G121" s="91">
        <f>Gift!N3</f>
        <v>0</v>
      </c>
      <c r="H121" s="81">
        <f>Gift!M3</f>
        <v>0</v>
      </c>
      <c r="I121" s="91">
        <f>Gift!E3</f>
        <v>20</v>
      </c>
      <c r="J121" s="77"/>
    </row>
    <row r="122" spans="1:10" ht="30" x14ac:dyDescent="0.25">
      <c r="A122" s="115" t="str">
        <f>Gift!I4</f>
        <v>Schmidt
Mensch ärgere Dich nicht Game</v>
      </c>
      <c r="B122" s="18"/>
      <c r="C122" s="11" t="str">
        <f>Gift!K4</f>
        <v>33 x 23 x 3.5 cm</v>
      </c>
      <c r="D122" s="11" t="str">
        <f>Gift!B4</f>
        <v>M49021</v>
      </c>
      <c r="E122" s="81">
        <f>Gift!D4</f>
        <v>6</v>
      </c>
      <c r="F122" s="81">
        <f>Gift!C4</f>
        <v>0</v>
      </c>
      <c r="G122" s="91">
        <f>Gift!N4</f>
        <v>0</v>
      </c>
      <c r="H122" s="81">
        <f>Gift!M4</f>
        <v>0</v>
      </c>
      <c r="I122" s="91">
        <f>Gift!E4</f>
        <v>23.5</v>
      </c>
      <c r="J122" s="77"/>
    </row>
    <row r="123" spans="1:10" ht="30" x14ac:dyDescent="0.25">
      <c r="A123" s="115" t="str">
        <f>Gift!I5</f>
        <v>Schmidt
Mensch ärgere Dich nicht Game</v>
      </c>
      <c r="B123" s="18"/>
      <c r="C123" s="11" t="str">
        <f>Gift!K5</f>
        <v>19 x 27.5 x 6.7 cm</v>
      </c>
      <c r="D123" s="11" t="str">
        <f>Gift!B5</f>
        <v>M49085</v>
      </c>
      <c r="E123" s="81">
        <f>Gift!D5</f>
        <v>6</v>
      </c>
      <c r="F123" s="81">
        <f>Gift!C5</f>
        <v>0</v>
      </c>
      <c r="G123" s="91">
        <f>Gift!N5</f>
        <v>0</v>
      </c>
      <c r="H123" s="81">
        <f>Gift!M5</f>
        <v>0</v>
      </c>
      <c r="I123" s="91">
        <f>Gift!E5</f>
        <v>26.95</v>
      </c>
      <c r="J123" s="77"/>
    </row>
    <row r="124" spans="1:10" ht="75" x14ac:dyDescent="0.25">
      <c r="A124" s="115" t="str">
        <f>Gift!I6</f>
        <v>Schmidt
Collection of Classic Games
Includes Mensch ärgere Dich nicht, Kniffel, Chess &amp; More</v>
      </c>
      <c r="B124" s="18"/>
      <c r="C124" s="11" t="str">
        <f>Gift!K6</f>
        <v>37.3 x 27.2 x 5.7 cm</v>
      </c>
      <c r="D124" s="11" t="str">
        <f>Gift!B6</f>
        <v>M49120</v>
      </c>
      <c r="E124" s="81">
        <f>Gift!D6</f>
        <v>3</v>
      </c>
      <c r="F124" s="81">
        <f>Gift!C6</f>
        <v>0</v>
      </c>
      <c r="G124" s="91">
        <f>Gift!N6</f>
        <v>0</v>
      </c>
      <c r="H124" s="81">
        <f>Gift!M6</f>
        <v>0</v>
      </c>
      <c r="I124" s="91">
        <f>Gift!E6</f>
        <v>26.95</v>
      </c>
      <c r="J124" s="77"/>
    </row>
    <row r="125" spans="1:10" ht="30" x14ac:dyDescent="0.25">
      <c r="A125" s="115" t="str">
        <f>Gift!I7</f>
        <v>Schmidt
Classic Line, Halma Game</v>
      </c>
      <c r="B125" s="18"/>
      <c r="C125" s="11" t="str">
        <f>Gift!K7</f>
        <v>19 x 27.5 x 6.7 cm</v>
      </c>
      <c r="D125" s="11" t="str">
        <f>Gift!B7</f>
        <v>M49217</v>
      </c>
      <c r="E125" s="81">
        <f>Gift!D7</f>
        <v>6</v>
      </c>
      <c r="F125" s="81">
        <f>Gift!C7</f>
        <v>0</v>
      </c>
      <c r="G125" s="91">
        <f>Gift!N7</f>
        <v>0</v>
      </c>
      <c r="H125" s="81">
        <f>Gift!M7</f>
        <v>0</v>
      </c>
      <c r="I125" s="91">
        <f>Gift!E7</f>
        <v>26.95</v>
      </c>
      <c r="J125" s="77"/>
    </row>
    <row r="126" spans="1:10" ht="45" x14ac:dyDescent="0.25">
      <c r="A126" s="115" t="str">
        <f>Gift!I8</f>
        <v xml:space="preserve">Schmidt
Mensch ärgere Dich nicht Game Gold Edition
</v>
      </c>
      <c r="B126" s="18"/>
      <c r="C126" s="11" t="str">
        <f>Gift!K8</f>
        <v>37.3 x 27.2 x 5.7 cm</v>
      </c>
      <c r="D126" s="11" t="str">
        <f>Gift!B8</f>
        <v>M49277</v>
      </c>
      <c r="E126" s="81">
        <f>Gift!D8</f>
        <v>6</v>
      </c>
      <c r="F126" s="81">
        <f>Gift!C8</f>
        <v>0</v>
      </c>
      <c r="G126" s="91">
        <f>Gift!N8</f>
        <v>0</v>
      </c>
      <c r="H126" s="81">
        <f>Gift!M8</f>
        <v>0</v>
      </c>
      <c r="I126" s="91">
        <f>Gift!E8</f>
        <v>26.95</v>
      </c>
      <c r="J126" s="77"/>
    </row>
    <row r="127" spans="1:10" ht="30" x14ac:dyDescent="0.25">
      <c r="A127" s="115" t="str">
        <f>Gift!I9</f>
        <v>Schmidt
Canasta Game</v>
      </c>
      <c r="B127" s="18"/>
      <c r="C127" s="11" t="str">
        <f>Gift!K9</f>
        <v>13 x 18 x 4 cm</v>
      </c>
      <c r="D127" s="11" t="str">
        <f>Gift!B9</f>
        <v>M49420</v>
      </c>
      <c r="E127" s="81">
        <f>Gift!D9</f>
        <v>6</v>
      </c>
      <c r="F127" s="81">
        <f>Gift!C9</f>
        <v>0</v>
      </c>
      <c r="G127" s="91">
        <f>Gift!N9</f>
        <v>0</v>
      </c>
      <c r="H127" s="81">
        <f>Gift!M9</f>
        <v>0</v>
      </c>
      <c r="I127" s="91">
        <f>Gift!E9</f>
        <v>15.95</v>
      </c>
      <c r="J127" s="77"/>
    </row>
    <row r="128" spans="1:10" ht="60" x14ac:dyDescent="0.25">
      <c r="A128" s="115" t="str">
        <f>Gift!I10</f>
        <v>Schmidt
Mensch ärgere Dich nicht Game
In Travel Size Tin</v>
      </c>
      <c r="B128" s="18"/>
      <c r="C128" s="11" t="str">
        <f>Gift!K10</f>
        <v>11.4 x 18.4 x 3.9 cm</v>
      </c>
      <c r="D128" s="11" t="str">
        <f>Gift!B10</f>
        <v>M51204</v>
      </c>
      <c r="E128" s="81">
        <f>Gift!D10</f>
        <v>6</v>
      </c>
      <c r="F128" s="81">
        <f>Gift!C10</f>
        <v>0</v>
      </c>
      <c r="G128" s="91">
        <f>Gift!N10</f>
        <v>0</v>
      </c>
      <c r="H128" s="81">
        <f>Gift!M10</f>
        <v>0</v>
      </c>
      <c r="I128" s="91">
        <f>Gift!E10</f>
        <v>9.9499999999999993</v>
      </c>
      <c r="J128" s="77"/>
    </row>
    <row r="129" spans="1:10" ht="75" x14ac:dyDescent="0.25">
      <c r="A129" s="115" t="str">
        <f>Gift!I11</f>
        <v>Schmidt
Packesel Game
"Pack Mule"
In Travel Size Tin</v>
      </c>
      <c r="B129" s="18"/>
      <c r="C129" s="11" t="str">
        <f>Gift!K11</f>
        <v>11.4 x 18.4 x 3.9 cm</v>
      </c>
      <c r="D129" s="11" t="str">
        <f>Gift!B11</f>
        <v>M51235</v>
      </c>
      <c r="E129" s="81">
        <f>Gift!D11</f>
        <v>6</v>
      </c>
      <c r="F129" s="81">
        <f>Gift!C11</f>
        <v>0</v>
      </c>
      <c r="G129" s="91">
        <f>Gift!N11</f>
        <v>0</v>
      </c>
      <c r="H129" s="81">
        <f>Gift!M11</f>
        <v>0</v>
      </c>
      <c r="I129" s="91">
        <f>Gift!E11</f>
        <v>9.9499999999999993</v>
      </c>
      <c r="J129" s="77"/>
    </row>
    <row r="130" spans="1:10" ht="60" x14ac:dyDescent="0.25">
      <c r="A130" s="115" t="str">
        <f>Gift!I12</f>
        <v>Schmidt
Mensch ärgere Dich nicht Game Kids Edition
In Travel Size Tin</v>
      </c>
      <c r="B130" s="18"/>
      <c r="C130" s="11" t="str">
        <f>Gift!K12</f>
        <v>11.4 x 18.4 x 3.9 cm</v>
      </c>
      <c r="D130" s="11" t="str">
        <f>Gift!B12</f>
        <v>M51273</v>
      </c>
      <c r="E130" s="81">
        <f>Gift!D12</f>
        <v>6</v>
      </c>
      <c r="F130" s="81">
        <f>Gift!C12</f>
        <v>0</v>
      </c>
      <c r="G130" s="91">
        <f>Gift!N12</f>
        <v>0</v>
      </c>
      <c r="H130" s="81">
        <f>Gift!M12</f>
        <v>0</v>
      </c>
      <c r="I130" s="91">
        <f>Gift!E12</f>
        <v>9.9499999999999993</v>
      </c>
      <c r="J130" s="77"/>
    </row>
    <row r="131" spans="1:10" ht="60" x14ac:dyDescent="0.25">
      <c r="A131" s="115" t="str">
        <f>Gift!I13</f>
        <v>Schmidt
Domino Game
In Travel Size Tin</v>
      </c>
      <c r="B131" s="18"/>
      <c r="C131" s="11" t="str">
        <f>Gift!K13</f>
        <v>19 x 27.5 x 6.7 cm</v>
      </c>
      <c r="D131" s="11" t="str">
        <f>Gift!B13</f>
        <v>M51435</v>
      </c>
      <c r="E131" s="81">
        <f>Gift!D13</f>
        <v>6</v>
      </c>
      <c r="F131" s="81">
        <f>Gift!C13</f>
        <v>0</v>
      </c>
      <c r="G131" s="91">
        <f>Gift!N13</f>
        <v>0</v>
      </c>
      <c r="H131" s="81">
        <f>Gift!M13</f>
        <v>0</v>
      </c>
      <c r="I131" s="91">
        <f>Gift!E13</f>
        <v>9.9499999999999993</v>
      </c>
      <c r="J131" s="77"/>
    </row>
    <row r="132" spans="1:10" ht="60" x14ac:dyDescent="0.25">
      <c r="A132" s="115" t="str">
        <f>Gift!I14</f>
        <v>Schmidt
MyRummy® Kids Game
In Travel Size Tin</v>
      </c>
      <c r="B132" s="18"/>
      <c r="C132" s="11" t="str">
        <f>Gift!K14</f>
        <v>11.4 x 18.4 x 3.9 cm</v>
      </c>
      <c r="D132" s="11" t="str">
        <f>Gift!B14</f>
        <v>M51439</v>
      </c>
      <c r="E132" s="81">
        <f>Gift!D14</f>
        <v>6</v>
      </c>
      <c r="F132" s="81">
        <f>Gift!C14</f>
        <v>0</v>
      </c>
      <c r="G132" s="91">
        <f>Gift!N14</f>
        <v>0</v>
      </c>
      <c r="H132" s="81">
        <f>Gift!M14</f>
        <v>0</v>
      </c>
      <c r="I132" s="91">
        <f>Gift!E14</f>
        <v>9.9499999999999993</v>
      </c>
    </row>
    <row r="133" spans="1:10" ht="60" x14ac:dyDescent="0.25">
      <c r="A133" s="115" t="str">
        <f>Gift!I15</f>
        <v>Schmidt
Loom Weaving Frame Set
In Travel Size Tin</v>
      </c>
      <c r="B133" s="18"/>
      <c r="C133" s="11" t="str">
        <f>Gift!K15</f>
        <v>11.4 x 18.4 x 3.9 cm</v>
      </c>
      <c r="D133" s="11" t="str">
        <f>Gift!B15</f>
        <v>M51603</v>
      </c>
      <c r="E133" s="81">
        <f>Gift!D15</f>
        <v>6</v>
      </c>
      <c r="F133" s="81">
        <f>Gift!C15</f>
        <v>0</v>
      </c>
      <c r="G133" s="91">
        <f>Gift!N15</f>
        <v>0</v>
      </c>
      <c r="H133" s="81">
        <f>Gift!M15</f>
        <v>0</v>
      </c>
      <c r="I133" s="91">
        <f>Gift!E15</f>
        <v>9.9499999999999993</v>
      </c>
    </row>
    <row r="134" spans="1:10" ht="60" x14ac:dyDescent="0.25">
      <c r="A134" s="115" t="str">
        <f>Gift!I16</f>
        <v>Schmidt
Strickliesel, Knitting Doll Set
In Travel Size Tin</v>
      </c>
      <c r="B134" s="18"/>
      <c r="C134" s="11" t="str">
        <f>Gift!K16</f>
        <v>11.4 x 18.4 x 3.9 cm</v>
      </c>
      <c r="D134" s="11" t="str">
        <f>Gift!B16</f>
        <v>M51604</v>
      </c>
      <c r="E134" s="81">
        <f>Gift!D16</f>
        <v>6</v>
      </c>
      <c r="F134" s="81">
        <f>Gift!C16</f>
        <v>0</v>
      </c>
      <c r="G134" s="91">
        <f>Gift!N16</f>
        <v>0</v>
      </c>
      <c r="H134" s="81">
        <f>Gift!M16</f>
        <v>0</v>
      </c>
      <c r="I134" s="91">
        <f>Gift!E16</f>
        <v>9.9499999999999993</v>
      </c>
    </row>
    <row r="135" spans="1:10" ht="30" x14ac:dyDescent="0.25">
      <c r="A135" s="115" t="str">
        <f>Gift!I17</f>
        <v>Schmidt
Clever 4 Ever</v>
      </c>
      <c r="B135" s="18"/>
      <c r="C135" s="11" t="str">
        <f>Gift!K17</f>
        <v>13 x 18 x 4 cm</v>
      </c>
      <c r="D135" s="11" t="str">
        <f>Gift!B17</f>
        <v>M88441</v>
      </c>
      <c r="E135" s="81">
        <f>Gift!D17</f>
        <v>2</v>
      </c>
      <c r="F135" s="81">
        <f>Gift!C17</f>
        <v>0</v>
      </c>
      <c r="G135" s="91">
        <f>Gift!N17</f>
        <v>0</v>
      </c>
      <c r="H135" s="81">
        <f>Gift!M17</f>
        <v>0</v>
      </c>
      <c r="I135" s="91">
        <f>Gift!E17</f>
        <v>9.9499999999999993</v>
      </c>
    </row>
    <row r="136" spans="1:10" ht="75" x14ac:dyDescent="0.25">
      <c r="A136" s="115" t="str">
        <f>Gift!I18</f>
        <v>Schmidt
Quacks &amp; Co. Quedlinburg Dash! Game
Nominated for Children's Game of the Year in 2022</v>
      </c>
      <c r="B136" s="18"/>
      <c r="C136" s="11" t="str">
        <f>Gift!K18</f>
        <v>29.5 x 29.5 x 7.3 cm</v>
      </c>
      <c r="D136" s="11" t="str">
        <f>Gift!B18</f>
        <v>M88409</v>
      </c>
      <c r="E136" s="81">
        <f>Gift!D18</f>
        <v>1</v>
      </c>
      <c r="F136" s="81">
        <f>Gift!C18</f>
        <v>0</v>
      </c>
      <c r="G136" s="91">
        <f>Gift!N18</f>
        <v>0</v>
      </c>
      <c r="H136" s="81">
        <f>Gift!M18</f>
        <v>0</v>
      </c>
      <c r="I136" s="91">
        <f>Gift!E18</f>
        <v>40</v>
      </c>
    </row>
    <row r="137" spans="1:10" x14ac:dyDescent="0.25">
      <c r="A137" s="115" t="str">
        <f>Gift!I19</f>
        <v>Game Dutch Blitz</v>
      </c>
      <c r="B137" s="18"/>
      <c r="C137" s="11">
        <f>Gift!K19</f>
        <v>0</v>
      </c>
      <c r="D137" s="11" t="str">
        <f>Gift!B19</f>
        <v>D336418</v>
      </c>
      <c r="E137" s="81">
        <f>Gift!D19</f>
        <v>6</v>
      </c>
      <c r="F137" s="81">
        <f>Gift!C19</f>
        <v>0</v>
      </c>
      <c r="G137" s="91">
        <f>Gift!N19</f>
        <v>0</v>
      </c>
      <c r="H137" s="81">
        <f>Gift!M19</f>
        <v>0</v>
      </c>
      <c r="I137" s="91">
        <f>Gift!E19</f>
        <v>10</v>
      </c>
    </row>
    <row r="138" spans="1:10" x14ac:dyDescent="0.25">
      <c r="A138" s="115" t="str">
        <f>Gift!I20</f>
        <v>Game Dutch Blitz Expansion</v>
      </c>
      <c r="B138" s="18"/>
      <c r="C138" s="11">
        <f>Gift!K20</f>
        <v>0</v>
      </c>
      <c r="D138" s="11">
        <f>Gift!B20</f>
        <v>14698002024</v>
      </c>
      <c r="E138" s="81">
        <f>Gift!D20</f>
        <v>6</v>
      </c>
      <c r="F138" s="81">
        <f>Gift!C20</f>
        <v>0</v>
      </c>
      <c r="G138" s="91">
        <f>Gift!N20</f>
        <v>0</v>
      </c>
      <c r="H138" s="81">
        <f>Gift!M20</f>
        <v>0</v>
      </c>
      <c r="I138" s="91">
        <f>Gift!E20</f>
        <v>10</v>
      </c>
    </row>
    <row r="139" spans="1:10" ht="30" x14ac:dyDescent="0.25">
      <c r="A139" s="115" t="str">
        <f>Gift!I21</f>
        <v>Schmidt
Autumnal Neuschwanstein</v>
      </c>
      <c r="B139" s="18"/>
      <c r="C139" s="11" t="str">
        <f>Gift!K21</f>
        <v>69.3 x 49.3 cm</v>
      </c>
      <c r="D139" s="11" t="str">
        <f>Gift!B21</f>
        <v>M57390</v>
      </c>
      <c r="E139" s="81">
        <f>Gift!D21</f>
        <v>2</v>
      </c>
      <c r="F139" s="81">
        <f>Gift!C21</f>
        <v>0</v>
      </c>
      <c r="G139" s="91">
        <f>Gift!N21</f>
        <v>0</v>
      </c>
      <c r="H139" s="81">
        <f>Gift!M21</f>
        <v>0</v>
      </c>
      <c r="I139" s="91">
        <f>Gift!E21</f>
        <v>16.95</v>
      </c>
    </row>
    <row r="140" spans="1:10" ht="30" x14ac:dyDescent="0.25">
      <c r="A140" s="115" t="str">
        <f>Gift!I22</f>
        <v>Schmidt
Dream Big!</v>
      </c>
      <c r="B140" s="18"/>
      <c r="C140" s="11" t="str">
        <f>Gift!K22</f>
        <v>69.3 x 49.3 cm</v>
      </c>
      <c r="D140" s="11" t="str">
        <f>Gift!B22</f>
        <v>M57392</v>
      </c>
      <c r="E140" s="81">
        <f>Gift!D22</f>
        <v>2</v>
      </c>
      <c r="F140" s="81">
        <f>Gift!C22</f>
        <v>0</v>
      </c>
      <c r="G140" s="91">
        <f>Gift!N22</f>
        <v>0</v>
      </c>
      <c r="H140" s="81">
        <f>Gift!M22</f>
        <v>0</v>
      </c>
      <c r="I140" s="91">
        <f>Gift!E22</f>
        <v>16.95</v>
      </c>
    </row>
    <row r="141" spans="1:10" ht="30" x14ac:dyDescent="0.25">
      <c r="A141" s="115" t="str">
        <f>Gift!I23</f>
        <v xml:space="preserve">Schmidt
Garmisch-Partenkirchen – Murnauer Moos          </v>
      </c>
      <c r="B141" s="18"/>
      <c r="C141" s="11" t="str">
        <f>Gift!K23</f>
        <v>69.3 x 49.3 cm</v>
      </c>
      <c r="D141" s="11" t="str">
        <f>Gift!B23</f>
        <v>M59762</v>
      </c>
      <c r="E141" s="81">
        <f>Gift!D23</f>
        <v>2</v>
      </c>
      <c r="F141" s="81">
        <f>Gift!C23</f>
        <v>0</v>
      </c>
      <c r="G141" s="91">
        <f>Gift!N23</f>
        <v>0</v>
      </c>
      <c r="H141" s="81">
        <f>Gift!M23</f>
        <v>0</v>
      </c>
      <c r="I141" s="91">
        <f>Gift!E23</f>
        <v>16.95</v>
      </c>
    </row>
    <row r="142" spans="1:10" ht="30" x14ac:dyDescent="0.25">
      <c r="A142" s="115" t="str">
        <f>Gift!I24</f>
        <v>Schmidt
Inzell, Einsiedlhof und Kirche St. Nikolaus</v>
      </c>
      <c r="B142" s="18"/>
      <c r="C142" s="11" t="str">
        <f>Gift!K24</f>
        <v>69.3 x 49.3 cm</v>
      </c>
      <c r="D142" s="11" t="str">
        <f>Gift!B24</f>
        <v>M57391</v>
      </c>
      <c r="E142" s="81">
        <f>Gift!D24</f>
        <v>2</v>
      </c>
      <c r="F142" s="81">
        <f>Gift!C24</f>
        <v>0</v>
      </c>
      <c r="G142" s="91">
        <f>Gift!N24</f>
        <v>0</v>
      </c>
      <c r="H142" s="81">
        <f>Gift!M24</f>
        <v>0</v>
      </c>
      <c r="I142" s="91">
        <f>Gift!E24</f>
        <v>16.95</v>
      </c>
    </row>
    <row r="143" spans="1:10" ht="30" x14ac:dyDescent="0.25">
      <c r="A143" s="115" t="str">
        <f>Gift!I25</f>
        <v>Schmidt
King of the jungle</v>
      </c>
      <c r="B143" s="18"/>
      <c r="C143" s="11" t="str">
        <f>Gift!K25</f>
        <v>69.3 x 49.3 cm</v>
      </c>
      <c r="D143" s="11" t="str">
        <f>Gift!B25</f>
        <v>M58960</v>
      </c>
      <c r="E143" s="81">
        <f>Gift!D25</f>
        <v>2</v>
      </c>
      <c r="F143" s="81">
        <f>Gift!C25</f>
        <v>0</v>
      </c>
      <c r="G143" s="91">
        <f>Gift!N25</f>
        <v>0</v>
      </c>
      <c r="H143" s="81">
        <f>Gift!M25</f>
        <v>0</v>
      </c>
      <c r="I143" s="91">
        <f>Gift!E25</f>
        <v>16.95</v>
      </c>
    </row>
    <row r="144" spans="1:10" ht="30" x14ac:dyDescent="0.25">
      <c r="A144" s="115" t="str">
        <f>Gift!I26</f>
        <v>Schmidt
Map of Germany</v>
      </c>
      <c r="B144" s="18"/>
      <c r="C144" s="11" t="str">
        <f>Gift!K26</f>
        <v>69.3 x 49.3 cm</v>
      </c>
      <c r="D144" s="11" t="str">
        <f>Gift!B26</f>
        <v>M58287</v>
      </c>
      <c r="E144" s="81">
        <f>Gift!D26</f>
        <v>2</v>
      </c>
      <c r="F144" s="81">
        <f>Gift!C26</f>
        <v>0</v>
      </c>
      <c r="G144" s="91">
        <f>Gift!N26</f>
        <v>0</v>
      </c>
      <c r="H144" s="81">
        <f>Gift!M26</f>
        <v>0</v>
      </c>
      <c r="I144" s="91">
        <f>Gift!E26</f>
        <v>16.95</v>
      </c>
    </row>
    <row r="145" spans="1:9" ht="30" x14ac:dyDescent="0.25">
      <c r="A145" s="115" t="str">
        <f>Gift!I27</f>
        <v>Schmidt
Mountain paradise</v>
      </c>
      <c r="B145" s="18"/>
      <c r="C145" s="11" t="str">
        <f>Gift!K27</f>
        <v>69.3 x 49.3 cm</v>
      </c>
      <c r="D145" s="11" t="str">
        <f>Gift!B27</f>
        <v>M58368</v>
      </c>
      <c r="E145" s="81">
        <f>Gift!D27</f>
        <v>2</v>
      </c>
      <c r="F145" s="81">
        <f>Gift!C27</f>
        <v>0</v>
      </c>
      <c r="G145" s="91">
        <f>Gift!N27</f>
        <v>0</v>
      </c>
      <c r="H145" s="81">
        <f>Gift!M27</f>
        <v>0</v>
      </c>
      <c r="I145" s="91">
        <f>Gift!E27</f>
        <v>16.95</v>
      </c>
    </row>
    <row r="146" spans="1:9" ht="30" x14ac:dyDescent="0.25">
      <c r="A146" s="115" t="str">
        <f>Gift!I28</f>
        <v>Schmidt
Rome- golden light</v>
      </c>
      <c r="B146" s="18"/>
      <c r="C146" s="11" t="str">
        <f>Gift!K28</f>
        <v>69.3 x 49.3 cm</v>
      </c>
      <c r="D146" s="11" t="str">
        <f>Gift!B28</f>
        <v>M58393</v>
      </c>
      <c r="E146" s="81">
        <f>Gift!D28</f>
        <v>2</v>
      </c>
      <c r="F146" s="81">
        <f>Gift!C28</f>
        <v>0</v>
      </c>
      <c r="G146" s="91">
        <f>Gift!N28</f>
        <v>0</v>
      </c>
      <c r="H146" s="81">
        <f>Gift!M28</f>
        <v>0</v>
      </c>
      <c r="I146" s="91">
        <f>Gift!E28</f>
        <v>16.95</v>
      </c>
    </row>
    <row r="147" spans="1:9" ht="30" x14ac:dyDescent="0.25">
      <c r="A147" s="115" t="str">
        <f>Gift!I29</f>
        <v>Schmidt
Sails Set</v>
      </c>
      <c r="B147" s="18"/>
      <c r="C147" s="11" t="str">
        <f>Gift!K29</f>
        <v>69.3 x 49.3 cm</v>
      </c>
      <c r="D147" s="11" t="str">
        <f>Gift!B29</f>
        <v>M58153</v>
      </c>
      <c r="E147" s="81">
        <f>Gift!D29</f>
        <v>2</v>
      </c>
      <c r="F147" s="81">
        <f>Gift!C29</f>
        <v>0</v>
      </c>
      <c r="G147" s="91">
        <f>Gift!N29</f>
        <v>0</v>
      </c>
      <c r="H147" s="81">
        <f>Gift!M29</f>
        <v>0</v>
      </c>
      <c r="I147" s="91">
        <f>Gift!E29</f>
        <v>16.95</v>
      </c>
    </row>
    <row r="148" spans="1:9" ht="30" x14ac:dyDescent="0.25">
      <c r="A148" s="115" t="str">
        <f>Gift!I30</f>
        <v>Schmidt
Tulips flowering,Mainau</v>
      </c>
      <c r="B148" s="18"/>
      <c r="C148" s="11" t="str">
        <f>Gift!K30</f>
        <v>69.3 x 49.3 cm</v>
      </c>
      <c r="D148" s="11" t="str">
        <f>Gift!B30</f>
        <v>M58967</v>
      </c>
      <c r="E148" s="81">
        <f>Gift!D30</f>
        <v>2</v>
      </c>
      <c r="F148" s="81">
        <f>Gift!C30</f>
        <v>0</v>
      </c>
      <c r="G148" s="91">
        <f>Gift!N30</f>
        <v>0</v>
      </c>
      <c r="H148" s="81">
        <f>Gift!M30</f>
        <v>0</v>
      </c>
      <c r="I148" s="91">
        <f>Gift!E30</f>
        <v>16.95</v>
      </c>
    </row>
    <row r="149" spans="1:9" ht="30" x14ac:dyDescent="0.25">
      <c r="A149" s="115" t="str">
        <f>Gift!I31</f>
        <v>Schmidt
Breakfast with a view</v>
      </c>
      <c r="B149" s="18"/>
      <c r="C149" s="11" t="str">
        <f>Gift!K31</f>
        <v>69.3 x 49.3 cm</v>
      </c>
      <c r="D149" s="11" t="str">
        <f>Gift!B31</f>
        <v>M59763</v>
      </c>
      <c r="E149" s="81">
        <f>Gift!D31</f>
        <v>2</v>
      </c>
      <c r="F149" s="81">
        <f>Gift!C31</f>
        <v>0</v>
      </c>
      <c r="G149" s="91">
        <f>Gift!N31</f>
        <v>0</v>
      </c>
      <c r="H149" s="81">
        <f>Gift!M31</f>
        <v>0</v>
      </c>
      <c r="I149" s="91">
        <f>Gift!E31</f>
        <v>16.95</v>
      </c>
    </row>
    <row r="150" spans="1:9" ht="45" x14ac:dyDescent="0.25">
      <c r="A150" s="115" t="str">
        <f>Gift!I32</f>
        <v xml:space="preserve">Schmidt
Fairytale castle in the Land of Imagination, 1000 pcs </v>
      </c>
      <c r="B150" s="18"/>
      <c r="C150" s="11" t="str">
        <f>Gift!K32</f>
        <v>69.3 x 49.3 cm</v>
      </c>
      <c r="D150" s="11" t="str">
        <f>Gift!B32</f>
        <v>M59791</v>
      </c>
      <c r="E150" s="81">
        <f>Gift!D32</f>
        <v>2</v>
      </c>
      <c r="F150" s="81">
        <f>Gift!C32</f>
        <v>0</v>
      </c>
      <c r="G150" s="91">
        <f>Gift!N32</f>
        <v>0</v>
      </c>
      <c r="H150" s="81">
        <f>Gift!M32</f>
        <v>0</v>
      </c>
      <c r="I150" s="91">
        <f>Gift!E32</f>
        <v>16.95</v>
      </c>
    </row>
    <row r="151" spans="1:9" ht="30" x14ac:dyDescent="0.25">
      <c r="A151" s="115" t="str">
        <f>Gift!I33</f>
        <v>Schmidt
Verspielte Katzenbabys    Playful Kittens</v>
      </c>
      <c r="B151" s="18"/>
      <c r="C151" s="11" t="str">
        <f>Gift!K33</f>
        <v>43.2 x 29.1 cm</v>
      </c>
      <c r="D151" s="11" t="str">
        <f>Gift!B33</f>
        <v>M56468</v>
      </c>
      <c r="E151" s="81">
        <f>Gift!D33</f>
        <v>2</v>
      </c>
      <c r="F151" s="81">
        <f>Gift!C33</f>
        <v>0</v>
      </c>
      <c r="G151" s="91">
        <f>Gift!N33</f>
        <v>0</v>
      </c>
      <c r="H151" s="81">
        <f>Gift!M33</f>
        <v>0</v>
      </c>
      <c r="I151" s="91">
        <f>Gift!E33</f>
        <v>10.95</v>
      </c>
    </row>
    <row r="152" spans="1:9" ht="30" x14ac:dyDescent="0.25">
      <c r="A152" s="115" t="str">
        <f>Gift!I34</f>
        <v>Schmidt
Animals in the forests of Europe</v>
      </c>
      <c r="B152" s="18"/>
      <c r="C152" s="11" t="str">
        <f>Gift!K34</f>
        <v>43.2 x 29.1 cm</v>
      </c>
      <c r="D152" s="11" t="str">
        <f>Gift!B34</f>
        <v>M56532</v>
      </c>
      <c r="E152" s="81">
        <f>Gift!D34</f>
        <v>2</v>
      </c>
      <c r="F152" s="81">
        <f>Gift!C34</f>
        <v>0</v>
      </c>
      <c r="G152" s="91">
        <f>Gift!N34</f>
        <v>0</v>
      </c>
      <c r="H152" s="81">
        <f>Gift!M34</f>
        <v>0</v>
      </c>
      <c r="I152" s="91">
        <f>Gift!E34</f>
        <v>10.95</v>
      </c>
    </row>
    <row r="153" spans="1:9" ht="30" x14ac:dyDescent="0.25">
      <c r="A153" s="115" t="str">
        <f>Gift!I35</f>
        <v>Schmidt
Happy play, happy planet</v>
      </c>
      <c r="B153" s="18"/>
      <c r="C153" s="11" t="str">
        <f>Gift!K35</f>
        <v>43.2 x 29.1 cm</v>
      </c>
      <c r="D153" s="11" t="str">
        <f>Gift!B35</f>
        <v>M56561</v>
      </c>
      <c r="E153" s="81">
        <f>Gift!D35</f>
        <v>2</v>
      </c>
      <c r="F153" s="81">
        <f>Gift!C35</f>
        <v>0</v>
      </c>
      <c r="G153" s="91">
        <f>Gift!N35</f>
        <v>0</v>
      </c>
      <c r="H153" s="81">
        <f>Gift!M35</f>
        <v>0</v>
      </c>
      <c r="I153" s="91">
        <f>Gift!E35</f>
        <v>10.95</v>
      </c>
    </row>
    <row r="154" spans="1:9" ht="30" x14ac:dyDescent="0.25">
      <c r="A154" s="115" t="str">
        <f>Gift!I36</f>
        <v>Schmidt
Soccer Finals, 150pc</v>
      </c>
      <c r="B154" s="18"/>
      <c r="C154" s="11" t="str">
        <f>Gift!K36</f>
        <v>43.2 x 29.1 cm</v>
      </c>
      <c r="D154" s="11" t="str">
        <f>Gift!B36</f>
        <v>M56358</v>
      </c>
      <c r="E154" s="81">
        <f>Gift!D36</f>
        <v>2</v>
      </c>
      <c r="F154" s="81">
        <f>Gift!C36</f>
        <v>0</v>
      </c>
      <c r="G154" s="91">
        <f>Gift!N36</f>
        <v>0</v>
      </c>
      <c r="H154" s="81">
        <f>Gift!M36</f>
        <v>0</v>
      </c>
      <c r="I154" s="91">
        <f>Gift!E36</f>
        <v>10.95</v>
      </c>
    </row>
    <row r="155" spans="1:9" ht="30" x14ac:dyDescent="0.25">
      <c r="A155" s="115" t="str">
        <f>Gift!I37</f>
        <v>Schmidt
Amsterdam</v>
      </c>
      <c r="B155" s="18"/>
      <c r="C155" s="11" t="str">
        <f>Gift!K37</f>
        <v>48.1 x 34.1 cm</v>
      </c>
      <c r="D155" s="11" t="str">
        <f>Gift!B37</f>
        <v>M58942</v>
      </c>
      <c r="E155" s="81">
        <f>Gift!D37</f>
        <v>2</v>
      </c>
      <c r="F155" s="81">
        <f>Gift!C37</f>
        <v>0</v>
      </c>
      <c r="G155" s="91">
        <f>Gift!N37</f>
        <v>0</v>
      </c>
      <c r="H155" s="81">
        <f>Gift!M37</f>
        <v>0</v>
      </c>
      <c r="I155" s="91">
        <f>Gift!E37</f>
        <v>12.95</v>
      </c>
    </row>
    <row r="156" spans="1:9" ht="30" x14ac:dyDescent="0.25">
      <c r="A156" s="115" t="str">
        <f>Gift!I38</f>
        <v>Schmidt
Cat selfie</v>
      </c>
      <c r="B156" s="18"/>
      <c r="C156" s="11" t="str">
        <f>Gift!K38</f>
        <v>48.1 x 34.1 cm</v>
      </c>
      <c r="D156" s="11" t="str">
        <f>Gift!B38</f>
        <v>M58391</v>
      </c>
      <c r="E156" s="81">
        <f>Gift!D38</f>
        <v>2</v>
      </c>
      <c r="F156" s="81">
        <f>Gift!C38</f>
        <v>0</v>
      </c>
      <c r="G156" s="91">
        <f>Gift!N38</f>
        <v>0</v>
      </c>
      <c r="H156" s="81">
        <f>Gift!M38</f>
        <v>0</v>
      </c>
      <c r="I156" s="91">
        <f>Gift!E38</f>
        <v>12.95</v>
      </c>
    </row>
    <row r="157" spans="1:9" ht="30" x14ac:dyDescent="0.25">
      <c r="A157" s="115" t="str">
        <f>Gift!I39</f>
        <v>Schmidt
Discover Europe</v>
      </c>
      <c r="B157" s="18"/>
      <c r="C157" s="11" t="str">
        <f>Gift!K39</f>
        <v>48.1 x 34.1 cm</v>
      </c>
      <c r="D157" s="11" t="str">
        <f>Gift!B39</f>
        <v>M58373</v>
      </c>
      <c r="E157" s="81">
        <f>Gift!D39</f>
        <v>2</v>
      </c>
      <c r="F157" s="81">
        <f>Gift!C39</f>
        <v>0</v>
      </c>
      <c r="G157" s="91">
        <f>Gift!N39</f>
        <v>0</v>
      </c>
      <c r="H157" s="81">
        <f>Gift!M39</f>
        <v>0</v>
      </c>
      <c r="I157" s="91">
        <f>Gift!E39</f>
        <v>12.95</v>
      </c>
    </row>
    <row r="158" spans="1:9" ht="30" x14ac:dyDescent="0.25">
      <c r="A158" s="115" t="str">
        <f>Gift!I40</f>
        <v>Schmidt
Dog Selfie</v>
      </c>
      <c r="B158" s="18"/>
      <c r="C158" s="11" t="str">
        <f>Gift!K40</f>
        <v>48.1 x 34.1 cm</v>
      </c>
      <c r="D158" s="11" t="str">
        <f>Gift!B40</f>
        <v>M58390</v>
      </c>
      <c r="E158" s="81">
        <f>Gift!D40</f>
        <v>2</v>
      </c>
      <c r="F158" s="81">
        <f>Gift!C40</f>
        <v>0</v>
      </c>
      <c r="G158" s="91">
        <f>Gift!N40</f>
        <v>0</v>
      </c>
      <c r="H158" s="81">
        <f>Gift!M40</f>
        <v>0</v>
      </c>
      <c r="I158" s="91">
        <f>Gift!E40</f>
        <v>12.95</v>
      </c>
    </row>
    <row r="159" spans="1:9" ht="30" x14ac:dyDescent="0.25">
      <c r="A159" s="115" t="str">
        <f>Gift!I41</f>
        <v>Schmidt
Romantic country house</v>
      </c>
      <c r="B159" s="18"/>
      <c r="C159" s="11" t="str">
        <f>Gift!K41</f>
        <v>48.1 x 34.1 cm</v>
      </c>
      <c r="D159" s="11" t="str">
        <f>Gift!B41</f>
        <v>M58974</v>
      </c>
      <c r="E159" s="81">
        <f>Gift!D41</f>
        <v>2</v>
      </c>
      <c r="F159" s="81">
        <f>Gift!C41</f>
        <v>0</v>
      </c>
      <c r="G159" s="91">
        <f>Gift!N41</f>
        <v>0</v>
      </c>
      <c r="H159" s="81">
        <f>Gift!M41</f>
        <v>0</v>
      </c>
      <c r="I159" s="91">
        <f>Gift!E41</f>
        <v>12.95</v>
      </c>
    </row>
    <row r="160" spans="1:9" ht="30" x14ac:dyDescent="0.25">
      <c r="A160" s="115" t="str">
        <f>Gift!I42</f>
        <v>Schmidt
Puzzle Pad for 500 to 1000 piece puzzles</v>
      </c>
      <c r="B160" s="18"/>
      <c r="C160" s="11" t="str">
        <f>Gift!K42</f>
        <v>95 x 50 cm</v>
      </c>
      <c r="D160" s="11" t="str">
        <f>Gift!B42</f>
        <v>M57989</v>
      </c>
      <c r="E160" s="81">
        <f>Gift!D42</f>
        <v>2</v>
      </c>
      <c r="F160" s="81">
        <f>Gift!C42</f>
        <v>0</v>
      </c>
      <c r="G160" s="91">
        <f>Gift!N42</f>
        <v>0</v>
      </c>
      <c r="H160" s="81">
        <f>Gift!M42</f>
        <v>0</v>
      </c>
      <c r="I160" s="91">
        <f>Gift!E42</f>
        <v>22.5</v>
      </c>
    </row>
    <row r="161" spans="1:9" x14ac:dyDescent="0.25">
      <c r="A161" s="115" t="str">
        <f>Gift!I43</f>
        <v>Hanging Ornament Small Wooden Heart Red</v>
      </c>
      <c r="B161" s="18"/>
      <c r="C161" s="11" t="str">
        <f>Gift!K43</f>
        <v xml:space="preserve"> 8x3x8 cm</v>
      </c>
      <c r="D161" s="11">
        <f>Gift!B43</f>
        <v>215352</v>
      </c>
      <c r="E161" s="81">
        <f>Gift!D43</f>
        <v>24</v>
      </c>
      <c r="F161" s="81">
        <f>Gift!C43</f>
        <v>0</v>
      </c>
      <c r="G161" s="91">
        <f>Gift!N43</f>
        <v>0</v>
      </c>
      <c r="H161" s="81">
        <f>Gift!M43</f>
        <v>0</v>
      </c>
      <c r="I161" s="91">
        <f>Gift!E43</f>
        <v>3</v>
      </c>
    </row>
    <row r="162" spans="1:9" x14ac:dyDescent="0.25">
      <c r="A162" s="115" t="str">
        <f>Gift!I44</f>
        <v>Hanging Ornament Medium Wooden Heart Red</v>
      </c>
      <c r="B162" s="18"/>
      <c r="C162" s="11" t="str">
        <f>Gift!K44</f>
        <v xml:space="preserve"> 12x4x9.5cm</v>
      </c>
      <c r="D162" s="11">
        <f>Gift!B44</f>
        <v>215353</v>
      </c>
      <c r="E162" s="81">
        <f>Gift!D44</f>
        <v>12</v>
      </c>
      <c r="F162" s="81">
        <f>Gift!C44</f>
        <v>0</v>
      </c>
      <c r="G162" s="91">
        <f>Gift!N44</f>
        <v>0</v>
      </c>
      <c r="H162" s="81">
        <f>Gift!M44</f>
        <v>0</v>
      </c>
      <c r="I162" s="91">
        <f>Gift!E44</f>
        <v>6.25</v>
      </c>
    </row>
    <row r="163" spans="1:9" x14ac:dyDescent="0.25">
      <c r="A163" s="115" t="str">
        <f>Gift!I45</f>
        <v>Hanging Ornament Large Wooden Heart Red</v>
      </c>
      <c r="B163" s="18"/>
      <c r="C163" s="11" t="str">
        <f>Gift!K45</f>
        <v xml:space="preserve"> 17x4x14 cm</v>
      </c>
      <c r="D163" s="11" t="str">
        <f>Gift!B45</f>
        <v>215354</v>
      </c>
      <c r="E163" s="81">
        <f>Gift!D45</f>
        <v>8</v>
      </c>
      <c r="F163" s="81">
        <f>Gift!C45</f>
        <v>0</v>
      </c>
      <c r="G163" s="91">
        <f>Gift!N45</f>
        <v>0</v>
      </c>
      <c r="H163" s="81">
        <f>Gift!M45</f>
        <v>0</v>
      </c>
      <c r="I163" s="91">
        <f>Gift!E45</f>
        <v>9.25</v>
      </c>
    </row>
    <row r="164" spans="1:9" ht="30" x14ac:dyDescent="0.25">
      <c r="A164" s="115" t="str">
        <f>Gift!I46</f>
        <v>Hanging Ornament Medium Metal Heart Red and White</v>
      </c>
      <c r="B164" s="18"/>
      <c r="C164" s="11" t="str">
        <f>Gift!K46</f>
        <v xml:space="preserve"> 20x20 cm</v>
      </c>
      <c r="D164" s="11" t="str">
        <f>Gift!B46</f>
        <v>244255</v>
      </c>
      <c r="E164" s="81">
        <f>Gift!D46</f>
        <v>4</v>
      </c>
      <c r="F164" s="81">
        <f>Gift!C46</f>
        <v>0</v>
      </c>
      <c r="G164" s="91">
        <f>Gift!N46</f>
        <v>0</v>
      </c>
      <c r="H164" s="81">
        <f>Gift!M46</f>
        <v>0</v>
      </c>
      <c r="I164" s="91">
        <f>Gift!E46</f>
        <v>18.95</v>
      </c>
    </row>
    <row r="165" spans="1:9" ht="30" x14ac:dyDescent="0.25">
      <c r="A165" s="115" t="str">
        <f>Gift!I47</f>
        <v>Hanging Ornament Large Metal Heart Red and White</v>
      </c>
      <c r="B165" s="18"/>
      <c r="C165" s="11" t="str">
        <f>Gift!K47</f>
        <v xml:space="preserve"> 25x25 cm</v>
      </c>
      <c r="D165" s="11" t="str">
        <f>Gift!B47</f>
        <v>244256</v>
      </c>
      <c r="E165" s="81">
        <f>Gift!D47</f>
        <v>3</v>
      </c>
      <c r="F165" s="81">
        <f>Gift!C47</f>
        <v>0</v>
      </c>
      <c r="G165" s="91">
        <f>Gift!N47</f>
        <v>0</v>
      </c>
      <c r="H165" s="81">
        <f>Gift!M47</f>
        <v>0</v>
      </c>
      <c r="I165" s="91">
        <f>Gift!E47</f>
        <v>31.25</v>
      </c>
    </row>
    <row r="166" spans="1:9" ht="30" x14ac:dyDescent="0.25">
      <c r="A166" s="115" t="str">
        <f>Gift!I48</f>
        <v>Hanging Ornament Wooden Mushroom Natural 2 Assorted</v>
      </c>
      <c r="B166" s="18"/>
      <c r="C166" s="11" t="str">
        <f>Gift!K48</f>
        <v xml:space="preserve"> 6x6x7 cm</v>
      </c>
      <c r="D166" s="11">
        <f>Gift!B48</f>
        <v>246539</v>
      </c>
      <c r="E166" s="81">
        <f>Gift!D48</f>
        <v>24</v>
      </c>
      <c r="F166" s="81">
        <f>Gift!C48</f>
        <v>0</v>
      </c>
      <c r="G166" s="91">
        <f>Gift!N48</f>
        <v>0</v>
      </c>
      <c r="H166" s="81">
        <f>Gift!M48</f>
        <v>0</v>
      </c>
      <c r="I166" s="91">
        <f>Gift!E48</f>
        <v>4.55</v>
      </c>
    </row>
    <row r="167" spans="1:9" x14ac:dyDescent="0.25">
      <c r="A167" s="115" t="str">
        <f>Gift!I49</f>
        <v>Ornament Wooden Mushroom Red and Natural</v>
      </c>
      <c r="B167" s="18"/>
      <c r="C167" s="11" t="str">
        <f>Gift!K49</f>
        <v xml:space="preserve"> 5x5x7 cm</v>
      </c>
      <c r="D167" s="11">
        <f>Gift!B49</f>
        <v>246699</v>
      </c>
      <c r="E167" s="81">
        <f>Gift!D49</f>
        <v>24</v>
      </c>
      <c r="F167" s="81">
        <f>Gift!C49</f>
        <v>0</v>
      </c>
      <c r="G167" s="91">
        <f>Gift!N49</f>
        <v>0</v>
      </c>
      <c r="H167" s="81">
        <f>Gift!M49</f>
        <v>0</v>
      </c>
      <c r="I167" s="91">
        <f>Gift!E49</f>
        <v>3</v>
      </c>
    </row>
    <row r="168" spans="1:9" x14ac:dyDescent="0.25">
      <c r="A168" s="115" t="str">
        <f>Gift!I50</f>
        <v>Hanging Ornament Wooden Heart Natural</v>
      </c>
      <c r="B168" s="18"/>
      <c r="C168" s="11" t="str">
        <f>Gift!K50</f>
        <v>7x1.5x7cm</v>
      </c>
      <c r="D168" s="11" t="str">
        <f>Gift!B50</f>
        <v>247490</v>
      </c>
      <c r="E168" s="81">
        <f>Gift!D50</f>
        <v>48</v>
      </c>
      <c r="F168" s="81">
        <f>Gift!C50</f>
        <v>0</v>
      </c>
      <c r="G168" s="91">
        <f>Gift!N50</f>
        <v>0</v>
      </c>
      <c r="H168" s="81">
        <f>Gift!M50</f>
        <v>0</v>
      </c>
      <c r="I168" s="91">
        <f>Gift!E50</f>
        <v>2.5</v>
      </c>
    </row>
    <row r="169" spans="1:9" ht="30" x14ac:dyDescent="0.25">
      <c r="A169" s="115" t="str">
        <f>Gift!I51</f>
        <v>Hanging Ornament Medium Metal Heart Red and White</v>
      </c>
      <c r="B169" s="18"/>
      <c r="C169" s="11" t="str">
        <f>Gift!K51</f>
        <v xml:space="preserve"> 12x5x12 cm</v>
      </c>
      <c r="D169" s="11">
        <f>Gift!B51</f>
        <v>255335</v>
      </c>
      <c r="E169" s="81">
        <f>Gift!D51</f>
        <v>8</v>
      </c>
      <c r="F169" s="81">
        <f>Gift!C51</f>
        <v>0</v>
      </c>
      <c r="G169" s="91">
        <f>Gift!N51</f>
        <v>0</v>
      </c>
      <c r="H169" s="81">
        <f>Gift!M51</f>
        <v>0</v>
      </c>
      <c r="I169" s="91">
        <f>Gift!E51</f>
        <v>11.95</v>
      </c>
    </row>
    <row r="170" spans="1:9" ht="30" x14ac:dyDescent="0.25">
      <c r="A170" s="115" t="str">
        <f>Gift!I52</f>
        <v>Hanging Ornament Wooden Heart, Tree, or Star Red</v>
      </c>
      <c r="B170" s="18"/>
      <c r="C170" s="11" t="str">
        <f>Gift!K52</f>
        <v xml:space="preserve"> 5x1x5 cm</v>
      </c>
      <c r="D170" s="11">
        <f>Gift!B52</f>
        <v>256572</v>
      </c>
      <c r="E170" s="81">
        <f>Gift!D52</f>
        <v>96</v>
      </c>
      <c r="F170" s="81">
        <f>Gift!C52</f>
        <v>0</v>
      </c>
      <c r="G170" s="91">
        <f>Gift!N52</f>
        <v>0</v>
      </c>
      <c r="H170" s="81">
        <f>Gift!M52</f>
        <v>0</v>
      </c>
      <c r="I170" s="91">
        <f>Gift!E52</f>
        <v>3</v>
      </c>
    </row>
    <row r="171" spans="1:9" x14ac:dyDescent="0.25">
      <c r="A171" s="115" t="str">
        <f>Gift!I53</f>
        <v>Hanging Ornament Metal Heart Red 2 Assorted</v>
      </c>
      <c r="B171" s="18"/>
      <c r="C171" s="11" t="str">
        <f>Gift!K53</f>
        <v>5.5x0.5x8cm</v>
      </c>
      <c r="D171" s="11" t="str">
        <f>Gift!B53</f>
        <v>256575</v>
      </c>
      <c r="E171" s="81">
        <f>Gift!D53</f>
        <v>72</v>
      </c>
      <c r="F171" s="81">
        <f>Gift!C53</f>
        <v>0</v>
      </c>
      <c r="G171" s="91">
        <f>Gift!N53</f>
        <v>0</v>
      </c>
      <c r="H171" s="81">
        <f>Gift!M53</f>
        <v>0</v>
      </c>
      <c r="I171" s="91">
        <f>Gift!E53</f>
        <v>3</v>
      </c>
    </row>
    <row r="172" spans="1:9" x14ac:dyDescent="0.25">
      <c r="A172" s="115" t="str">
        <f>Gift!I54</f>
        <v>Hanging Ornament Ceramic Pretzel</v>
      </c>
      <c r="B172" s="18"/>
      <c r="C172" s="11" t="str">
        <f>Gift!K54</f>
        <v>5.7x1.6x4.6cm</v>
      </c>
      <c r="D172" s="11" t="str">
        <f>Gift!B54</f>
        <v>257007</v>
      </c>
      <c r="E172" s="81">
        <f>Gift!D54</f>
        <v>16</v>
      </c>
      <c r="F172" s="81">
        <f>Gift!C54</f>
        <v>0</v>
      </c>
      <c r="G172" s="91">
        <f>Gift!N54</f>
        <v>0</v>
      </c>
      <c r="H172" s="81">
        <f>Gift!M54</f>
        <v>0</v>
      </c>
      <c r="I172" s="91">
        <f>Gift!E54</f>
        <v>4.55</v>
      </c>
    </row>
    <row r="173" spans="1:9" ht="30" x14ac:dyDescent="0.25">
      <c r="A173" s="115" t="str">
        <f>Gift!I55</f>
        <v>Hanging Ornament Poly Winter Animals 4 Assorted</v>
      </c>
      <c r="B173" s="18"/>
      <c r="C173" s="11" t="str">
        <f>Gift!K55</f>
        <v>3.5x3x5.5cm</v>
      </c>
      <c r="D173" s="11" t="str">
        <f>Gift!B55</f>
        <v>257702</v>
      </c>
      <c r="E173" s="81">
        <f>Gift!D55</f>
        <v>24</v>
      </c>
      <c r="F173" s="81">
        <f>Gift!C55</f>
        <v>0</v>
      </c>
      <c r="G173" s="91">
        <f>Gift!N55</f>
        <v>0</v>
      </c>
      <c r="H173" s="81">
        <f>Gift!M55</f>
        <v>0</v>
      </c>
      <c r="I173" s="91">
        <f>Gift!E55</f>
        <v>4.55</v>
      </c>
    </row>
    <row r="174" spans="1:9" x14ac:dyDescent="0.25">
      <c r="A174" s="115" t="str">
        <f>Gift!I56</f>
        <v>Hanging Ornament Poly Gnomes 2 Assorted</v>
      </c>
      <c r="B174" s="18"/>
      <c r="C174" s="11" t="str">
        <f>Gift!K56</f>
        <v>3x2.5x4.5cm</v>
      </c>
      <c r="D174" s="11" t="str">
        <f>Gift!B56</f>
        <v>257712</v>
      </c>
      <c r="E174" s="81">
        <f>Gift!D56</f>
        <v>24</v>
      </c>
      <c r="F174" s="81">
        <f>Gift!C56</f>
        <v>0</v>
      </c>
      <c r="G174" s="91">
        <f>Gift!N56</f>
        <v>0</v>
      </c>
      <c r="H174" s="81">
        <f>Gift!M56</f>
        <v>0</v>
      </c>
      <c r="I174" s="91">
        <f>Gift!E56</f>
        <v>3</v>
      </c>
    </row>
    <row r="175" spans="1:9" x14ac:dyDescent="0.25">
      <c r="A175" s="115" t="str">
        <f>Gift!I57</f>
        <v>Ornament Porcelain Owl White</v>
      </c>
      <c r="B175" s="18"/>
      <c r="C175" s="11" t="str">
        <f>Gift!K57</f>
        <v>5.8x4.2x5.5cm</v>
      </c>
      <c r="D175" s="11" t="str">
        <f>Gift!B57</f>
        <v>257840</v>
      </c>
      <c r="E175" s="81">
        <f>Gift!D57</f>
        <v>16</v>
      </c>
      <c r="F175" s="81">
        <f>Gift!C57</f>
        <v>0</v>
      </c>
      <c r="G175" s="91">
        <f>Gift!N57</f>
        <v>0</v>
      </c>
      <c r="H175" s="81">
        <f>Gift!M57</f>
        <v>0</v>
      </c>
      <c r="I175" s="91">
        <f>Gift!E57</f>
        <v>3</v>
      </c>
    </row>
    <row r="176" spans="1:9" ht="30" x14ac:dyDescent="0.25">
      <c r="A176" s="115" t="str">
        <f>Gift!I58</f>
        <v>Hanging Ornament Christmas Ball with Pine and Bow White 2 Assorted</v>
      </c>
      <c r="B176" s="18"/>
      <c r="C176" s="11" t="str">
        <f>Gift!K58</f>
        <v>10.5x10x12cm</v>
      </c>
      <c r="D176" s="11" t="str">
        <f>Gift!B58</f>
        <v>257957</v>
      </c>
      <c r="E176" s="81">
        <f>Gift!D58</f>
        <v>12</v>
      </c>
      <c r="F176" s="81">
        <f>Gift!C58</f>
        <v>0</v>
      </c>
      <c r="G176" s="91">
        <f>Gift!N58</f>
        <v>0</v>
      </c>
      <c r="H176" s="81">
        <f>Gift!M58</f>
        <v>0</v>
      </c>
      <c r="I176" s="91">
        <f>Gift!E58</f>
        <v>6.25</v>
      </c>
    </row>
    <row r="177" spans="1:9" x14ac:dyDescent="0.25">
      <c r="A177" s="115" t="str">
        <f>Gift!I59</f>
        <v>Hanging Ornament Large Star with Pine White</v>
      </c>
      <c r="B177" s="18"/>
      <c r="C177" s="11" t="str">
        <f>Gift!K59</f>
        <v>21x21x4cm</v>
      </c>
      <c r="D177" s="11">
        <f>Gift!B59</f>
        <v>257958</v>
      </c>
      <c r="E177" s="81">
        <f>Gift!D59</f>
        <v>10</v>
      </c>
      <c r="F177" s="81">
        <f>Gift!C59</f>
        <v>0</v>
      </c>
      <c r="G177" s="91">
        <f>Gift!N59</f>
        <v>0</v>
      </c>
      <c r="H177" s="81">
        <f>Gift!M59</f>
        <v>0</v>
      </c>
      <c r="I177" s="91">
        <f>Gift!E59</f>
        <v>7.95</v>
      </c>
    </row>
    <row r="178" spans="1:9" x14ac:dyDescent="0.25">
      <c r="A178" s="115" t="str">
        <f>Gift!I60</f>
        <v>Hanging Ornament Small Star with Pine White</v>
      </c>
      <c r="B178" s="18"/>
      <c r="C178" s="11" t="str">
        <f>Gift!K60</f>
        <v>10.5x10.5x2.2cm</v>
      </c>
      <c r="D178" s="11" t="str">
        <f>Gift!B60</f>
        <v>257959</v>
      </c>
      <c r="E178" s="81">
        <f>Gift!D60</f>
        <v>20</v>
      </c>
      <c r="F178" s="81">
        <f>Gift!C60</f>
        <v>0</v>
      </c>
      <c r="G178" s="91">
        <f>Gift!N60</f>
        <v>0</v>
      </c>
      <c r="H178" s="81">
        <f>Gift!M60</f>
        <v>0</v>
      </c>
      <c r="I178" s="91">
        <f>Gift!E60</f>
        <v>3.95</v>
      </c>
    </row>
    <row r="179" spans="1:9" x14ac:dyDescent="0.25">
      <c r="A179" s="115" t="str">
        <f>Gift!I61</f>
        <v>Candleholder Ceramic with Gnomes</v>
      </c>
      <c r="B179" s="18"/>
      <c r="C179" s="11" t="str">
        <f>Gift!K61</f>
        <v>10x6.5x3cm</v>
      </c>
      <c r="D179" s="11" t="str">
        <f>Gift!B61</f>
        <v>259261</v>
      </c>
      <c r="E179" s="81">
        <f>Gift!D61</f>
        <v>10</v>
      </c>
      <c r="F179" s="81">
        <f>Gift!C61</f>
        <v>0</v>
      </c>
      <c r="G179" s="91">
        <f>Gift!N61</f>
        <v>0</v>
      </c>
      <c r="H179" s="81">
        <f>Gift!M61</f>
        <v>0</v>
      </c>
      <c r="I179" s="91">
        <f>Gift!E61</f>
        <v>8.9499999999999993</v>
      </c>
    </row>
    <row r="180" spans="1:9" x14ac:dyDescent="0.25">
      <c r="A180" s="115" t="str">
        <f>Gift!I62</f>
        <v>Hanging Ornament Wooden Acorn White</v>
      </c>
      <c r="B180" s="18"/>
      <c r="C180" s="11" t="str">
        <f>Gift!K62</f>
        <v>7x7x7cm</v>
      </c>
      <c r="D180" s="11" t="str">
        <f>Gift!B62</f>
        <v>270500</v>
      </c>
      <c r="E180" s="81">
        <f>Gift!D62</f>
        <v>48</v>
      </c>
      <c r="F180" s="81">
        <f>Gift!C62</f>
        <v>0</v>
      </c>
      <c r="G180" s="91">
        <f>Gift!N62</f>
        <v>0</v>
      </c>
      <c r="H180" s="81">
        <f>Gift!M62</f>
        <v>0</v>
      </c>
      <c r="I180" s="91">
        <f>Gift!E62</f>
        <v>2.5</v>
      </c>
    </row>
    <row r="181" spans="1:9" ht="30" x14ac:dyDescent="0.25">
      <c r="A181" s="115" t="str">
        <f>Gift!I63</f>
        <v>Hanging Ornament Metal Christmas Bauble 12 Assorted</v>
      </c>
      <c r="B181" s="18"/>
      <c r="C181" s="11" t="str">
        <f>Gift!K63</f>
        <v>8x8x1cm</v>
      </c>
      <c r="D181" s="11">
        <f>Gift!B63</f>
        <v>280069</v>
      </c>
      <c r="E181" s="81">
        <f>Gift!D63</f>
        <v>48</v>
      </c>
      <c r="F181" s="81">
        <f>Gift!C63</f>
        <v>0</v>
      </c>
      <c r="G181" s="91">
        <f>Gift!N63</f>
        <v>0</v>
      </c>
      <c r="H181" s="81">
        <f>Gift!M63</f>
        <v>0</v>
      </c>
      <c r="I181" s="91">
        <f>Gift!E63</f>
        <v>3.95</v>
      </c>
    </row>
    <row r="182" spans="1:9" ht="30" x14ac:dyDescent="0.25">
      <c r="A182" s="115" t="str">
        <f>Gift!I64</f>
        <v>Hanging Ornament Metal Christmas Tree 12 Assorted</v>
      </c>
      <c r="B182" s="18"/>
      <c r="C182" s="11" t="str">
        <f>Gift!K64</f>
        <v>8x8x1cm</v>
      </c>
      <c r="D182" s="11" t="str">
        <f>Gift!B64</f>
        <v>280070</v>
      </c>
      <c r="E182" s="81">
        <f>Gift!D64</f>
        <v>48</v>
      </c>
      <c r="F182" s="81">
        <f>Gift!C64</f>
        <v>0</v>
      </c>
      <c r="G182" s="91">
        <f>Gift!N64</f>
        <v>0</v>
      </c>
      <c r="H182" s="81">
        <f>Gift!M64</f>
        <v>0</v>
      </c>
      <c r="I182" s="91">
        <f>Gift!E64</f>
        <v>3.95</v>
      </c>
    </row>
    <row r="183" spans="1:9" ht="30" x14ac:dyDescent="0.25">
      <c r="A183" s="115" t="str">
        <f>Gift!I65</f>
        <v>Hanging Ornament Metal Christmas Star 12 Assorted</v>
      </c>
      <c r="B183" s="18"/>
      <c r="C183" s="11" t="str">
        <f>Gift!K65</f>
        <v>8x8x1cm</v>
      </c>
      <c r="D183" s="11" t="str">
        <f>Gift!B65</f>
        <v>280072</v>
      </c>
      <c r="E183" s="81">
        <f>Gift!D65</f>
        <v>48</v>
      </c>
      <c r="F183" s="81">
        <f>Gift!C65</f>
        <v>0</v>
      </c>
      <c r="G183" s="91">
        <f>Gift!N65</f>
        <v>0</v>
      </c>
      <c r="H183" s="81">
        <f>Gift!M65</f>
        <v>0</v>
      </c>
      <c r="I183" s="91">
        <f>Gift!E65</f>
        <v>3.95</v>
      </c>
    </row>
    <row r="184" spans="1:9" x14ac:dyDescent="0.25">
      <c r="A184" s="115" t="str">
        <f>Gift!I66</f>
        <v>Candleholder Metal with Glass Hurricane</v>
      </c>
      <c r="B184" s="18"/>
      <c r="C184" s="11" t="str">
        <f>Gift!K66</f>
        <v>16.5x6x6cm</v>
      </c>
      <c r="D184" s="11" t="str">
        <f>Gift!B66</f>
        <v>245208</v>
      </c>
      <c r="E184" s="81">
        <f>Gift!D66</f>
        <v>6</v>
      </c>
      <c r="F184" s="81">
        <f>Gift!C66</f>
        <v>0</v>
      </c>
      <c r="G184" s="91">
        <f>Gift!N66</f>
        <v>0</v>
      </c>
      <c r="H184" s="81">
        <f>Gift!M66</f>
        <v>0</v>
      </c>
      <c r="I184" s="91">
        <f>Gift!E66</f>
        <v>12.5</v>
      </c>
    </row>
    <row r="185" spans="1:9" ht="30" x14ac:dyDescent="0.25">
      <c r="A185" s="115" t="str">
        <f>Gift!I67</f>
        <v xml:space="preserve">Hanging Ornament Medium Wood Heart Natural and White </v>
      </c>
      <c r="B185" s="18"/>
      <c r="C185" s="11" t="str">
        <f>Gift!K67</f>
        <v>12x15x2cm</v>
      </c>
      <c r="D185" s="11" t="str">
        <f>Gift!B67</f>
        <v>247731</v>
      </c>
      <c r="E185" s="81">
        <f>Gift!D67</f>
        <v>6</v>
      </c>
      <c r="F185" s="81">
        <f>Gift!C67</f>
        <v>0</v>
      </c>
      <c r="G185" s="91">
        <f>Gift!N67</f>
        <v>0</v>
      </c>
      <c r="H185" s="81">
        <f>Gift!M67</f>
        <v>0</v>
      </c>
      <c r="I185" s="91">
        <f>Gift!E67</f>
        <v>12.5</v>
      </c>
    </row>
    <row r="186" spans="1:9" ht="30" x14ac:dyDescent="0.25">
      <c r="A186" s="115" t="str">
        <f>Gift!I68</f>
        <v xml:space="preserve">Hanging Ornament Large Wood Heart Natural and White </v>
      </c>
      <c r="B186" s="18"/>
      <c r="C186" s="11" t="str">
        <f>Gift!K68</f>
        <v>15x20x2cm</v>
      </c>
      <c r="D186" s="11" t="str">
        <f>Gift!B68</f>
        <v>247732</v>
      </c>
      <c r="E186" s="81">
        <f>Gift!D68</f>
        <v>6</v>
      </c>
      <c r="F186" s="81">
        <f>Gift!C68</f>
        <v>0</v>
      </c>
      <c r="G186" s="91">
        <f>Gift!N68</f>
        <v>0</v>
      </c>
      <c r="H186" s="81">
        <f>Gift!M68</f>
        <v>0</v>
      </c>
      <c r="I186" s="91">
        <f>Gift!E68</f>
        <v>18.95</v>
      </c>
    </row>
    <row r="187" spans="1:9" x14ac:dyDescent="0.25">
      <c r="A187" s="115" t="str">
        <f>Gift!I69</f>
        <v>Hanging Ornament Metal Treble Clef Silver</v>
      </c>
      <c r="B187" s="18"/>
      <c r="C187" s="11" t="str">
        <f>Gift!K69</f>
        <v>12x12x1cm</v>
      </c>
      <c r="D187" s="11" t="str">
        <f>Gift!B69</f>
        <v>248117</v>
      </c>
      <c r="E187" s="81">
        <f>Gift!D69</f>
        <v>18</v>
      </c>
      <c r="F187" s="81">
        <f>Gift!C69</f>
        <v>0</v>
      </c>
      <c r="G187" s="91">
        <f>Gift!N69</f>
        <v>0</v>
      </c>
      <c r="H187" s="81">
        <f>Gift!M69</f>
        <v>0</v>
      </c>
      <c r="I187" s="91">
        <f>Gift!E69</f>
        <v>4.95</v>
      </c>
    </row>
    <row r="188" spans="1:9" x14ac:dyDescent="0.25">
      <c r="A188" s="115" t="str">
        <f>Gift!I70</f>
        <v>Hanging Ornament Metal Eighth Note Silver</v>
      </c>
      <c r="B188" s="18"/>
      <c r="C188" s="11" t="str">
        <f>Gift!K70</f>
        <v>10x10x1cm</v>
      </c>
      <c r="D188" s="11" t="str">
        <f>Gift!B70</f>
        <v>248119</v>
      </c>
      <c r="E188" s="81">
        <f>Gift!D70</f>
        <v>24</v>
      </c>
      <c r="F188" s="81">
        <f>Gift!C70</f>
        <v>0</v>
      </c>
      <c r="G188" s="91">
        <f>Gift!N70</f>
        <v>0</v>
      </c>
      <c r="H188" s="81">
        <f>Gift!M70</f>
        <v>0</v>
      </c>
      <c r="I188" s="91">
        <f>Gift!E70</f>
        <v>2.95</v>
      </c>
    </row>
    <row r="189" spans="1:9" x14ac:dyDescent="0.25">
      <c r="A189" s="115" t="str">
        <f>Gift!I71</f>
        <v>Hanging Ornament Metal Heart with 2 Birds</v>
      </c>
      <c r="B189" s="18"/>
      <c r="C189" s="11" t="str">
        <f>Gift!K71</f>
        <v>8.5x9.5x0.1cm</v>
      </c>
      <c r="D189" s="11" t="str">
        <f>Gift!B71</f>
        <v>249111</v>
      </c>
      <c r="E189" s="81">
        <f>Gift!D71</f>
        <v>18</v>
      </c>
      <c r="F189" s="81">
        <f>Gift!C71</f>
        <v>0</v>
      </c>
      <c r="G189" s="91">
        <f>Gift!N71</f>
        <v>0</v>
      </c>
      <c r="H189" s="81">
        <f>Gift!M71</f>
        <v>0</v>
      </c>
      <c r="I189" s="91">
        <f>Gift!E71</f>
        <v>3.95</v>
      </c>
    </row>
    <row r="190" spans="1:9" x14ac:dyDescent="0.25">
      <c r="A190" s="115" t="str">
        <f>Gift!I72</f>
        <v>Hanging Ornament Metal Heart White Set of 8</v>
      </c>
      <c r="B190" s="18"/>
      <c r="C190" s="11" t="str">
        <f>Gift!K72</f>
        <v>5x4.5x1cm</v>
      </c>
      <c r="D190" s="11" t="str">
        <f>Gift!B72</f>
        <v>249140</v>
      </c>
      <c r="E190" s="81">
        <f>Gift!D72</f>
        <v>6</v>
      </c>
      <c r="F190" s="81">
        <f>Gift!C72</f>
        <v>0</v>
      </c>
      <c r="G190" s="91">
        <f>Gift!N72</f>
        <v>0</v>
      </c>
      <c r="H190" s="81">
        <f>Gift!M72</f>
        <v>0</v>
      </c>
      <c r="I190" s="91">
        <f>Gift!E72</f>
        <v>18.95</v>
      </c>
    </row>
    <row r="191" spans="1:9" x14ac:dyDescent="0.25">
      <c r="A191" s="115" t="str">
        <f>Gift!I73</f>
        <v>Hanging Ornament Metal Treble Clef Black</v>
      </c>
      <c r="B191" s="18"/>
      <c r="C191" s="11" t="str">
        <f>Gift!K73</f>
        <v>10x4.5x1cm</v>
      </c>
      <c r="D191" s="11" t="str">
        <f>Gift!B73</f>
        <v>249270</v>
      </c>
      <c r="E191" s="81">
        <f>Gift!D73</f>
        <v>18</v>
      </c>
      <c r="F191" s="81">
        <f>Gift!C73</f>
        <v>0</v>
      </c>
      <c r="G191" s="91">
        <f>Gift!N73</f>
        <v>0</v>
      </c>
      <c r="H191" s="81">
        <f>Gift!M73</f>
        <v>0</v>
      </c>
      <c r="I191" s="91">
        <f>Gift!E73</f>
        <v>4.95</v>
      </c>
    </row>
    <row r="192" spans="1:9" x14ac:dyDescent="0.25">
      <c r="A192" s="115" t="str">
        <f>Gift!I74</f>
        <v>Magnet Board Metal Display Heart Black</v>
      </c>
      <c r="B192" s="18"/>
      <c r="C192" s="11" t="str">
        <f>Gift!K74</f>
        <v>30x30x1cm</v>
      </c>
      <c r="D192" s="11" t="str">
        <f>Gift!B74</f>
        <v>249342</v>
      </c>
      <c r="E192" s="81">
        <f>Gift!D74</f>
        <v>8</v>
      </c>
      <c r="F192" s="81">
        <f>Gift!C74</f>
        <v>0</v>
      </c>
      <c r="G192" s="91">
        <f>Gift!N74</f>
        <v>0</v>
      </c>
      <c r="H192" s="81">
        <f>Gift!M74</f>
        <v>0</v>
      </c>
      <c r="I192" s="91">
        <f>Gift!E74</f>
        <v>12.5</v>
      </c>
    </row>
    <row r="193" spans="1:9" x14ac:dyDescent="0.25">
      <c r="A193" s="115" t="str">
        <f>Gift!I75</f>
        <v>Magnet Wood Heart Natural</v>
      </c>
      <c r="B193" s="18"/>
      <c r="C193" s="11" t="str">
        <f>Gift!K75</f>
        <v>4x4x1cm</v>
      </c>
      <c r="D193" s="11" t="str">
        <f>Gift!B75</f>
        <v>249540</v>
      </c>
      <c r="E193" s="81">
        <f>Gift!D75</f>
        <v>36</v>
      </c>
      <c r="F193" s="81">
        <f>Gift!C75</f>
        <v>0</v>
      </c>
      <c r="G193" s="91">
        <f>Gift!N75</f>
        <v>0</v>
      </c>
      <c r="H193" s="81">
        <f>Gift!M75</f>
        <v>0</v>
      </c>
      <c r="I193" s="91">
        <f>Gift!E75</f>
        <v>2.5</v>
      </c>
    </row>
    <row r="194" spans="1:9" x14ac:dyDescent="0.25">
      <c r="A194" s="115" t="str">
        <f>Gift!I76</f>
        <v>Cowbell  Small with Edelweiss</v>
      </c>
      <c r="B194" s="18"/>
      <c r="C194" s="11" t="str">
        <f>Gift!K76</f>
        <v>7x3x6cm</v>
      </c>
      <c r="D194" s="11" t="str">
        <f>Gift!B76</f>
        <v>272200</v>
      </c>
      <c r="E194" s="81">
        <f>Gift!D76</f>
        <v>12</v>
      </c>
      <c r="F194" s="81">
        <f>Gift!C76</f>
        <v>0</v>
      </c>
      <c r="G194" s="91">
        <f>Gift!N76</f>
        <v>0</v>
      </c>
      <c r="H194" s="81">
        <f>Gift!M76</f>
        <v>0</v>
      </c>
      <c r="I194" s="91">
        <f>Gift!E76</f>
        <v>7.95</v>
      </c>
    </row>
    <row r="195" spans="1:9" x14ac:dyDescent="0.25">
      <c r="A195" s="115" t="str">
        <f>Gift!I77</f>
        <v>Cowbell  Medium with Edelweiss</v>
      </c>
      <c r="B195" s="18"/>
      <c r="C195" s="11" t="str">
        <f>Gift!K77</f>
        <v>10x7x4cm</v>
      </c>
      <c r="D195" s="11" t="str">
        <f>Gift!B77</f>
        <v>272201</v>
      </c>
      <c r="E195" s="81">
        <f>Gift!D77</f>
        <v>8</v>
      </c>
      <c r="F195" s="81">
        <f>Gift!C77</f>
        <v>0</v>
      </c>
      <c r="G195" s="91">
        <f>Gift!N77</f>
        <v>0</v>
      </c>
      <c r="H195" s="81">
        <f>Gift!M77</f>
        <v>0</v>
      </c>
      <c r="I195" s="91">
        <f>Gift!E77</f>
        <v>10.95</v>
      </c>
    </row>
    <row r="196" spans="1:9" x14ac:dyDescent="0.25">
      <c r="A196" s="115" t="str">
        <f>Gift!I78</f>
        <v>Cowbell  Large with Edelweiss</v>
      </c>
      <c r="B196" s="18"/>
      <c r="C196" s="11" t="str">
        <f>Gift!K78</f>
        <v>13x10x6cm</v>
      </c>
      <c r="D196" s="11" t="str">
        <f>Gift!B78</f>
        <v>272202</v>
      </c>
      <c r="E196" s="81">
        <f>Gift!D78</f>
        <v>4</v>
      </c>
      <c r="F196" s="81">
        <f>Gift!C78</f>
        <v>0</v>
      </c>
      <c r="G196" s="91">
        <f>Gift!N78</f>
        <v>0</v>
      </c>
      <c r="H196" s="81">
        <f>Gift!M78</f>
        <v>0</v>
      </c>
      <c r="I196" s="91">
        <f>Gift!E78</f>
        <v>18.95</v>
      </c>
    </row>
    <row r="197" spans="1:9" x14ac:dyDescent="0.25">
      <c r="A197" s="115" t="str">
        <f>Gift!I79</f>
        <v>Cowbell Small Red and White</v>
      </c>
      <c r="B197" s="18"/>
      <c r="C197" s="11" t="str">
        <f>Gift!K79</f>
        <v>7x6x3cm</v>
      </c>
      <c r="D197" s="11" t="str">
        <f>Gift!B79</f>
        <v>272209</v>
      </c>
      <c r="E197" s="81">
        <f>Gift!D79</f>
        <v>12</v>
      </c>
      <c r="F197" s="81">
        <f>Gift!C79</f>
        <v>0</v>
      </c>
      <c r="G197" s="91">
        <f>Gift!N79</f>
        <v>0</v>
      </c>
      <c r="H197" s="81">
        <f>Gift!M79</f>
        <v>0</v>
      </c>
      <c r="I197" s="91">
        <f>Gift!E79</f>
        <v>7.95</v>
      </c>
    </row>
    <row r="198" spans="1:9" x14ac:dyDescent="0.25">
      <c r="A198" s="115" t="str">
        <f>Gift!I80</f>
        <v>Cowbell Medium Red and White</v>
      </c>
      <c r="B198" s="18"/>
      <c r="C198" s="11" t="str">
        <f>Gift!K80</f>
        <v>10x7x4cm</v>
      </c>
      <c r="D198" s="11" t="str">
        <f>Gift!B80</f>
        <v>272210</v>
      </c>
      <c r="E198" s="81">
        <f>Gift!D80</f>
        <v>8</v>
      </c>
      <c r="F198" s="81">
        <f>Gift!C80</f>
        <v>0</v>
      </c>
      <c r="G198" s="91">
        <f>Gift!N80</f>
        <v>0</v>
      </c>
      <c r="H198" s="81">
        <f>Gift!M80</f>
        <v>0</v>
      </c>
      <c r="I198" s="91">
        <f>Gift!E80</f>
        <v>10.95</v>
      </c>
    </row>
    <row r="199" spans="1:9" x14ac:dyDescent="0.25">
      <c r="A199" s="115" t="str">
        <f>Gift!I81</f>
        <v>Cowbell Large Red and White</v>
      </c>
      <c r="B199" s="18"/>
      <c r="C199" s="11" t="str">
        <f>Gift!K81</f>
        <v>13x10x6cm</v>
      </c>
      <c r="D199" s="11" t="str">
        <f>Gift!B81</f>
        <v>272211</v>
      </c>
      <c r="E199" s="81">
        <f>Gift!D81</f>
        <v>4</v>
      </c>
      <c r="F199" s="81">
        <f>Gift!C81</f>
        <v>0</v>
      </c>
      <c r="G199" s="91">
        <f>Gift!N81</f>
        <v>0</v>
      </c>
      <c r="H199" s="81">
        <f>Gift!M81</f>
        <v>0</v>
      </c>
      <c r="I199" s="91">
        <f>Gift!E81</f>
        <v>18.95</v>
      </c>
    </row>
    <row r="430" ht="17.25" customHeight="1" x14ac:dyDescent="0.25"/>
    <row r="534" ht="15" customHeight="1" x14ac:dyDescent="0.25"/>
    <row r="535" ht="15" customHeight="1" x14ac:dyDescent="0.25"/>
    <row r="536" ht="15" customHeight="1" x14ac:dyDescent="0.25"/>
    <row r="537" ht="15" customHeight="1" x14ac:dyDescent="0.25"/>
    <row r="538" ht="15" customHeight="1" x14ac:dyDescent="0.25"/>
    <row r="539" ht="15" customHeight="1" x14ac:dyDescent="0.25"/>
    <row r="540" ht="15" customHeight="1" x14ac:dyDescent="0.25"/>
    <row r="541" ht="15" customHeight="1" x14ac:dyDescent="0.25"/>
    <row r="542" ht="15" customHeight="1" x14ac:dyDescent="0.25"/>
    <row r="543" ht="15" customHeight="1" x14ac:dyDescent="0.25"/>
    <row r="544" ht="15" customHeight="1" x14ac:dyDescent="0.25"/>
    <row r="545" ht="15" customHeight="1" x14ac:dyDescent="0.25"/>
    <row r="546" ht="15" customHeight="1" x14ac:dyDescent="0.25"/>
    <row r="547" ht="15" customHeight="1" x14ac:dyDescent="0.25"/>
    <row r="548" ht="15" customHeight="1" x14ac:dyDescent="0.25"/>
    <row r="549" ht="15" customHeight="1" x14ac:dyDescent="0.25"/>
    <row r="550" ht="15" customHeight="1" x14ac:dyDescent="0.25"/>
    <row r="551" ht="15" customHeight="1" x14ac:dyDescent="0.25"/>
    <row r="552" ht="15" customHeight="1" x14ac:dyDescent="0.25"/>
    <row r="553" ht="15" customHeight="1" x14ac:dyDescent="0.25"/>
    <row r="554" ht="15" customHeight="1" x14ac:dyDescent="0.25"/>
    <row r="555" ht="15" customHeight="1" x14ac:dyDescent="0.25"/>
    <row r="556" ht="15" customHeight="1" x14ac:dyDescent="0.25"/>
    <row r="557" ht="15" customHeight="1" x14ac:dyDescent="0.25"/>
    <row r="558" ht="15" customHeight="1" x14ac:dyDescent="0.25"/>
    <row r="559" ht="15" customHeight="1" x14ac:dyDescent="0.25"/>
    <row r="560" ht="15" customHeight="1" x14ac:dyDescent="0.25"/>
    <row r="561" ht="15" customHeight="1" x14ac:dyDescent="0.25"/>
    <row r="562" ht="15" customHeight="1" x14ac:dyDescent="0.25"/>
    <row r="563" ht="15" customHeight="1" x14ac:dyDescent="0.25"/>
    <row r="572" ht="15" customHeight="1" x14ac:dyDescent="0.25"/>
    <row r="573" ht="15" customHeight="1" x14ac:dyDescent="0.25"/>
    <row r="574" ht="15" customHeight="1" x14ac:dyDescent="0.25"/>
    <row r="575" ht="15" customHeight="1" x14ac:dyDescent="0.25"/>
    <row r="576" ht="15" customHeight="1" x14ac:dyDescent="0.25"/>
    <row r="577" ht="15" customHeight="1" x14ac:dyDescent="0.25"/>
    <row r="578" ht="15" customHeight="1" x14ac:dyDescent="0.25"/>
    <row r="579" ht="15" customHeight="1" x14ac:dyDescent="0.25"/>
    <row r="580" ht="15" customHeight="1" x14ac:dyDescent="0.25"/>
    <row r="581" ht="15" customHeight="1" x14ac:dyDescent="0.25"/>
    <row r="582" ht="15" customHeight="1" x14ac:dyDescent="0.25"/>
    <row r="583" ht="15" customHeight="1" x14ac:dyDescent="0.25"/>
    <row r="584" ht="15" customHeight="1" x14ac:dyDescent="0.25"/>
    <row r="585" ht="15" customHeight="1" x14ac:dyDescent="0.25"/>
    <row r="586" ht="15" customHeight="1" x14ac:dyDescent="0.25"/>
    <row r="587" ht="15" customHeight="1" x14ac:dyDescent="0.25"/>
    <row r="588" ht="15" customHeight="1" x14ac:dyDescent="0.25"/>
    <row r="589" ht="15" customHeight="1" x14ac:dyDescent="0.25"/>
    <row r="590" ht="15" customHeight="1" x14ac:dyDescent="0.25"/>
    <row r="591" ht="15" customHeight="1" x14ac:dyDescent="0.25"/>
    <row r="592" ht="15" customHeight="1" x14ac:dyDescent="0.25"/>
    <row r="593" ht="15" customHeight="1" x14ac:dyDescent="0.25"/>
    <row r="594" ht="15" customHeight="1" x14ac:dyDescent="0.25"/>
    <row r="595" ht="15" customHeight="1" x14ac:dyDescent="0.25"/>
    <row r="596" ht="15" customHeight="1" x14ac:dyDescent="0.25"/>
    <row r="597" ht="15" customHeight="1" x14ac:dyDescent="0.25"/>
    <row r="598" ht="15" customHeight="1" x14ac:dyDescent="0.25"/>
    <row r="599" ht="15" customHeight="1" x14ac:dyDescent="0.25"/>
  </sheetData>
  <sheetProtection algorithmName="SHA-512" hashValue="U5s+4xa7LZ7Fi+pSP0mq6TFyDzz2SfZe9jLJv9Fy67py01gM+35eAFgTn4b03HPxOSi1pEZ6Tq/tcXO/E3Skuw==" saltValue="zB6pzROx5znsLvPZXsX3mQ==" spinCount="100000" sheet="1" objects="1" scenarios="1" formatColumns="0" formatRows="0" sort="0" autoFilter="0" pivotTables="0"/>
  <mergeCells count="18">
    <mergeCell ref="B8:D8"/>
    <mergeCell ref="E2:I3"/>
    <mergeCell ref="B6:C6"/>
    <mergeCell ref="B7:C7"/>
    <mergeCell ref="B1:C1"/>
    <mergeCell ref="B2:C2"/>
    <mergeCell ref="B3:C3"/>
    <mergeCell ref="B4:C4"/>
    <mergeCell ref="B5:C5"/>
    <mergeCell ref="F5:G5"/>
    <mergeCell ref="F7:G7"/>
    <mergeCell ref="F9:G9"/>
    <mergeCell ref="F10:G10"/>
    <mergeCell ref="A17:I17"/>
    <mergeCell ref="G14:H15"/>
    <mergeCell ref="E14:F15"/>
    <mergeCell ref="A10:B10"/>
    <mergeCell ref="F11:G11"/>
  </mergeCells>
  <conditionalFormatting sqref="F19:F199">
    <cfRule type="cellIs" dxfId="2" priority="1" operator="notEqual">
      <formula>0</formula>
    </cfRule>
  </conditionalFormatting>
  <hyperlinks>
    <hyperlink ref="B6" r:id="rId1" xr:uid="{17670ED7-ED15-4DF9-938A-2E6CBCA42FBD}"/>
    <hyperlink ref="F7" location="Gift!B3" display="Gift" xr:uid="{72427E49-DA85-44C8-ACC7-135671A52D58}"/>
    <hyperlink ref="F5:G5" location="Food!B3" display="Food" xr:uid="{A874121F-4418-441D-9EAD-C59ED964C9E9}"/>
  </hyperlinks>
  <pageMargins left="0.25" right="0.25" top="0.75" bottom="0.75" header="0.3" footer="0.3"/>
  <pageSetup scale="62" fitToHeight="0" orientation="landscape" r:id="rId2"/>
  <drawing r:id="rId3"/>
  <tableParts count="1">
    <tablePart r:id="rId4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F9F8CE-1D65-4EA6-95EC-808BEC0085BB}">
  <sheetPr>
    <tabColor rgb="FFD2E6C4"/>
    <pageSetUpPr fitToPage="1"/>
  </sheetPr>
  <dimension ref="A1:N106"/>
  <sheetViews>
    <sheetView showGridLines="0" topLeftCell="B1" zoomScaleNormal="100" workbookViewId="0">
      <pane ySplit="2" topLeftCell="A3" activePane="bottomLeft" state="frozen"/>
      <selection activeCell="B19" sqref="B19"/>
      <selection pane="bottomLeft" activeCell="B19" sqref="B19"/>
    </sheetView>
  </sheetViews>
  <sheetFormatPr defaultRowHeight="18.75" x14ac:dyDescent="0.25"/>
  <cols>
    <col min="1" max="1" width="11.7109375" style="10" hidden="1" customWidth="1"/>
    <col min="2" max="2" width="15.7109375" style="10" customWidth="1"/>
    <col min="3" max="3" width="15.7109375" style="52" customWidth="1"/>
    <col min="4" max="4" width="10.7109375" style="10" customWidth="1"/>
    <col min="5" max="5" width="10.7109375" style="30" customWidth="1"/>
    <col min="6" max="6" width="30.7109375" style="10" bestFit="1" customWidth="1"/>
    <col min="7" max="7" width="14.140625" style="39" hidden="1" customWidth="1"/>
    <col min="8" max="8" width="12.5703125" style="10" hidden="1" customWidth="1"/>
    <col min="9" max="9" width="21.42578125" style="10" bestFit="1" customWidth="1"/>
    <col min="10" max="10" width="45.28515625" style="10" customWidth="1"/>
    <col min="11" max="11" width="15.7109375" style="10" customWidth="1"/>
    <col min="12" max="12" width="10.7109375" customWidth="1"/>
    <col min="13" max="13" width="10.7109375" style="10" customWidth="1"/>
    <col min="14" max="14" width="10.7109375" style="40" customWidth="1"/>
    <col min="15" max="16384" width="9.140625" style="10"/>
  </cols>
  <sheetData>
    <row r="1" spans="1:14" customFormat="1" ht="24" thickBot="1" x14ac:dyDescent="0.4">
      <c r="A1" s="10"/>
      <c r="B1" s="32" t="s">
        <v>114</v>
      </c>
      <c r="C1" s="33"/>
      <c r="D1" s="34"/>
      <c r="E1" s="53" t="s">
        <v>16</v>
      </c>
      <c r="F1" s="51" t="s">
        <v>21</v>
      </c>
      <c r="G1" s="35"/>
      <c r="I1" s="10"/>
      <c r="J1" s="70" t="s">
        <v>44</v>
      </c>
      <c r="K1" s="71">
        <f>SUM(Table6356811[Extended Cost])</f>
        <v>0</v>
      </c>
      <c r="M1" s="10"/>
      <c r="N1" s="40"/>
    </row>
    <row r="2" spans="1:14" customFormat="1" ht="45" x14ac:dyDescent="0.25">
      <c r="A2" s="72" t="s">
        <v>7</v>
      </c>
      <c r="B2" s="41" t="s">
        <v>9</v>
      </c>
      <c r="C2" s="41" t="s">
        <v>22</v>
      </c>
      <c r="D2" s="41" t="s">
        <v>13</v>
      </c>
      <c r="E2" s="43" t="s">
        <v>14</v>
      </c>
      <c r="F2" s="41" t="s">
        <v>8</v>
      </c>
      <c r="G2" s="75" t="s">
        <v>10</v>
      </c>
      <c r="H2" s="76" t="s">
        <v>11</v>
      </c>
      <c r="I2" s="41" t="s">
        <v>12</v>
      </c>
      <c r="J2" s="73" t="s">
        <v>27</v>
      </c>
      <c r="K2" s="74" t="s">
        <v>41</v>
      </c>
      <c r="L2" s="43" t="s">
        <v>15</v>
      </c>
      <c r="M2" s="42" t="s">
        <v>26</v>
      </c>
      <c r="N2" s="43" t="s">
        <v>23</v>
      </c>
    </row>
    <row r="3" spans="1:14" ht="125.1" customHeight="1" x14ac:dyDescent="0.25">
      <c r="A3" s="84" t="s">
        <v>332</v>
      </c>
      <c r="B3" s="125" t="s">
        <v>321</v>
      </c>
      <c r="C3" s="85"/>
      <c r="D3" s="126">
        <v>400</v>
      </c>
      <c r="E3" s="127">
        <f>80.5/400</f>
        <v>0.20125000000000001</v>
      </c>
      <c r="F3" s="128"/>
      <c r="G3" s="129" t="s">
        <v>333</v>
      </c>
      <c r="H3" s="122"/>
      <c r="I3" s="130" t="s">
        <v>340</v>
      </c>
      <c r="J3" s="130" t="s">
        <v>353</v>
      </c>
      <c r="K3" s="130" t="s">
        <v>341</v>
      </c>
      <c r="L3" s="131">
        <v>0.5</v>
      </c>
      <c r="M3" s="132">
        <f>Table6356811[[#This Row],[Customer Order 
(In Cases)]]*Table6356811[[#This Row],[Case Size]]</f>
        <v>0</v>
      </c>
      <c r="N3" s="133">
        <f>Table6356811[[#This Row],[Total Pieces Ordered]]*Table6356811[[#This Row],[Unit Cost]]</f>
        <v>0</v>
      </c>
    </row>
    <row r="4" spans="1:14" ht="125.1" customHeight="1" x14ac:dyDescent="0.25">
      <c r="A4" s="31" t="s">
        <v>332</v>
      </c>
      <c r="B4" s="134" t="s">
        <v>322</v>
      </c>
      <c r="C4" s="86"/>
      <c r="D4" s="18">
        <v>400</v>
      </c>
      <c r="E4" s="135">
        <f>80.5/400</f>
        <v>0.20125000000000001</v>
      </c>
      <c r="F4" s="136"/>
      <c r="G4" s="137" t="s">
        <v>334</v>
      </c>
      <c r="H4" s="138"/>
      <c r="I4" s="60" t="s">
        <v>342</v>
      </c>
      <c r="J4" s="130" t="s">
        <v>353</v>
      </c>
      <c r="K4" s="60" t="s">
        <v>341</v>
      </c>
      <c r="L4" s="135">
        <v>0.5</v>
      </c>
      <c r="M4" s="31">
        <f>Table6356811[[#This Row],[Customer Order 
(In Cases)]]*Table6356811[[#This Row],[Case Size]]</f>
        <v>0</v>
      </c>
      <c r="N4" s="139">
        <f>Table6356811[[#This Row],[Total Pieces Ordered]]*Table6356811[[#This Row],[Unit Cost]]</f>
        <v>0</v>
      </c>
    </row>
    <row r="5" spans="1:14" ht="125.1" customHeight="1" x14ac:dyDescent="0.25">
      <c r="A5" s="31" t="s">
        <v>332</v>
      </c>
      <c r="B5" s="140" t="s">
        <v>323</v>
      </c>
      <c r="C5" s="87"/>
      <c r="D5" s="31">
        <v>400</v>
      </c>
      <c r="E5" s="135">
        <f>80.5/400</f>
        <v>0.20125000000000001</v>
      </c>
      <c r="F5" s="136"/>
      <c r="G5" s="137">
        <v>3481291017637</v>
      </c>
      <c r="H5" s="18"/>
      <c r="I5" s="60" t="s">
        <v>343</v>
      </c>
      <c r="J5" s="130" t="s">
        <v>353</v>
      </c>
      <c r="K5" s="60" t="s">
        <v>341</v>
      </c>
      <c r="L5" s="135">
        <v>0.5</v>
      </c>
      <c r="M5" s="31">
        <f>Table6356811[[#This Row],[Customer Order 
(In Cases)]]*Table6356811[[#This Row],[Case Size]]</f>
        <v>0</v>
      </c>
      <c r="N5" s="139">
        <f>Table6356811[[#This Row],[Total Pieces Ordered]]*Table6356811[[#This Row],[Unit Cost]]</f>
        <v>0</v>
      </c>
    </row>
    <row r="6" spans="1:14" ht="125.1" customHeight="1" x14ac:dyDescent="0.25">
      <c r="A6" s="31" t="s">
        <v>332</v>
      </c>
      <c r="B6" s="140" t="s">
        <v>324</v>
      </c>
      <c r="C6" s="87"/>
      <c r="D6" s="60">
        <v>12</v>
      </c>
      <c r="E6" s="135">
        <v>7.65</v>
      </c>
      <c r="F6" s="136"/>
      <c r="G6" s="137" t="s">
        <v>335</v>
      </c>
      <c r="H6" s="18"/>
      <c r="I6" s="60" t="s">
        <v>344</v>
      </c>
      <c r="J6" s="130" t="s">
        <v>353</v>
      </c>
      <c r="K6" s="60" t="s">
        <v>37</v>
      </c>
      <c r="L6" s="135">
        <v>11.95</v>
      </c>
      <c r="M6" s="31">
        <f>Table6356811[[#This Row],[Customer Order 
(In Cases)]]*Table6356811[[#This Row],[Case Size]]</f>
        <v>0</v>
      </c>
      <c r="N6" s="139">
        <f>Table6356811[[#This Row],[Total Pieces Ordered]]*Table6356811[[#This Row],[Unit Cost]]</f>
        <v>0</v>
      </c>
    </row>
    <row r="7" spans="1:14" ht="125.1" customHeight="1" x14ac:dyDescent="0.25">
      <c r="A7" s="31" t="s">
        <v>332</v>
      </c>
      <c r="B7" s="140" t="s">
        <v>325</v>
      </c>
      <c r="C7" s="87"/>
      <c r="D7" s="60">
        <v>12</v>
      </c>
      <c r="E7" s="135">
        <v>7.65</v>
      </c>
      <c r="F7" s="136"/>
      <c r="G7" s="137" t="s">
        <v>336</v>
      </c>
      <c r="H7" s="18"/>
      <c r="I7" s="60" t="s">
        <v>345</v>
      </c>
      <c r="J7" s="130" t="s">
        <v>353</v>
      </c>
      <c r="K7" s="60" t="s">
        <v>37</v>
      </c>
      <c r="L7" s="135">
        <v>11.95</v>
      </c>
      <c r="M7" s="31">
        <f>Table6356811[[#This Row],[Customer Order 
(In Cases)]]*Table6356811[[#This Row],[Case Size]]</f>
        <v>0</v>
      </c>
      <c r="N7" s="139">
        <f>Table6356811[[#This Row],[Total Pieces Ordered]]*Table6356811[[#This Row],[Unit Cost]]</f>
        <v>0</v>
      </c>
    </row>
    <row r="8" spans="1:14" ht="125.1" customHeight="1" x14ac:dyDescent="0.25">
      <c r="A8" s="31" t="s">
        <v>332</v>
      </c>
      <c r="B8" s="140" t="s">
        <v>326</v>
      </c>
      <c r="C8" s="87"/>
      <c r="D8" s="60">
        <v>12</v>
      </c>
      <c r="E8" s="135">
        <v>7.65</v>
      </c>
      <c r="F8" s="136"/>
      <c r="G8" s="137" t="s">
        <v>337</v>
      </c>
      <c r="H8" s="18"/>
      <c r="I8" s="60" t="s">
        <v>346</v>
      </c>
      <c r="J8" s="130" t="s">
        <v>353</v>
      </c>
      <c r="K8" s="60" t="s">
        <v>37</v>
      </c>
      <c r="L8" s="135">
        <v>11.95</v>
      </c>
      <c r="M8" s="31">
        <f>Table6356811[[#This Row],[Customer Order 
(In Cases)]]*Table6356811[[#This Row],[Case Size]]</f>
        <v>0</v>
      </c>
      <c r="N8" s="139">
        <f>Table6356811[[#This Row],[Total Pieces Ordered]]*Table6356811[[#This Row],[Unit Cost]]</f>
        <v>0</v>
      </c>
    </row>
    <row r="9" spans="1:14" ht="125.1" customHeight="1" x14ac:dyDescent="0.25">
      <c r="A9" s="31" t="s">
        <v>332</v>
      </c>
      <c r="B9" s="140" t="s">
        <v>327</v>
      </c>
      <c r="C9" s="87"/>
      <c r="D9" s="60">
        <v>12</v>
      </c>
      <c r="E9" s="135">
        <v>7.65</v>
      </c>
      <c r="F9" s="136"/>
      <c r="G9" s="137" t="s">
        <v>338</v>
      </c>
      <c r="H9" s="18"/>
      <c r="I9" s="60" t="s">
        <v>347</v>
      </c>
      <c r="J9" s="130" t="s">
        <v>353</v>
      </c>
      <c r="K9" s="60" t="s">
        <v>37</v>
      </c>
      <c r="L9" s="135">
        <v>11.95</v>
      </c>
      <c r="M9" s="31">
        <f>Table6356811[[#This Row],[Customer Order 
(In Cases)]]*Table6356811[[#This Row],[Case Size]]</f>
        <v>0</v>
      </c>
      <c r="N9" s="139">
        <f>Table6356811[[#This Row],[Total Pieces Ordered]]*Table6356811[[#This Row],[Unit Cost]]</f>
        <v>0</v>
      </c>
    </row>
    <row r="10" spans="1:14" ht="125.1" customHeight="1" x14ac:dyDescent="0.25">
      <c r="A10" s="31" t="s">
        <v>332</v>
      </c>
      <c r="B10" s="140" t="s">
        <v>328</v>
      </c>
      <c r="C10" s="87"/>
      <c r="D10" s="60">
        <v>12</v>
      </c>
      <c r="E10" s="135">
        <v>7.65</v>
      </c>
      <c r="F10" s="136"/>
      <c r="G10" s="137" t="s">
        <v>339</v>
      </c>
      <c r="H10" s="18"/>
      <c r="I10" s="60" t="s">
        <v>348</v>
      </c>
      <c r="J10" s="130" t="s">
        <v>353</v>
      </c>
      <c r="K10" s="60" t="s">
        <v>37</v>
      </c>
      <c r="L10" s="135">
        <v>11.95</v>
      </c>
      <c r="M10" s="31">
        <f>Table6356811[[#This Row],[Customer Order 
(In Cases)]]*Table6356811[[#This Row],[Case Size]]</f>
        <v>0</v>
      </c>
      <c r="N10" s="139">
        <f>Table6356811[[#This Row],[Total Pieces Ordered]]*Table6356811[[#This Row],[Unit Cost]]</f>
        <v>0</v>
      </c>
    </row>
    <row r="11" spans="1:14" ht="125.1" customHeight="1" x14ac:dyDescent="0.25">
      <c r="A11" s="31" t="s">
        <v>332</v>
      </c>
      <c r="B11" s="140" t="s">
        <v>329</v>
      </c>
      <c r="C11" s="87"/>
      <c r="D11" s="60">
        <v>12</v>
      </c>
      <c r="E11" s="135">
        <v>1.55</v>
      </c>
      <c r="F11" s="136"/>
      <c r="G11" s="137">
        <v>3481291017422</v>
      </c>
      <c r="H11" s="18"/>
      <c r="I11" s="141" t="s">
        <v>349</v>
      </c>
      <c r="J11" s="141" t="s">
        <v>354</v>
      </c>
      <c r="K11" s="141" t="s">
        <v>350</v>
      </c>
      <c r="L11" s="135">
        <v>2.95</v>
      </c>
      <c r="M11" s="31">
        <f>Table6356811[[#This Row],[Customer Order 
(In Cases)]]*Table6356811[[#This Row],[Case Size]]</f>
        <v>0</v>
      </c>
      <c r="N11" s="139">
        <f>Table6356811[[#This Row],[Total Pieces Ordered]]*Table6356811[[#This Row],[Unit Cost]]</f>
        <v>0</v>
      </c>
    </row>
    <row r="12" spans="1:14" ht="125.1" customHeight="1" x14ac:dyDescent="0.25">
      <c r="A12" s="31" t="s">
        <v>332</v>
      </c>
      <c r="B12" s="140" t="s">
        <v>330</v>
      </c>
      <c r="C12" s="87"/>
      <c r="D12" s="60">
        <v>12</v>
      </c>
      <c r="E12" s="135">
        <v>1.55</v>
      </c>
      <c r="F12" s="136"/>
      <c r="G12" s="137">
        <v>3481291029944</v>
      </c>
      <c r="H12" s="18"/>
      <c r="I12" s="141" t="s">
        <v>351</v>
      </c>
      <c r="J12" s="141" t="s">
        <v>354</v>
      </c>
      <c r="K12" s="141" t="s">
        <v>350</v>
      </c>
      <c r="L12" s="135">
        <v>2.95</v>
      </c>
      <c r="M12" s="31">
        <f>Table6356811[[#This Row],[Customer Order 
(In Cases)]]*Table6356811[[#This Row],[Case Size]]</f>
        <v>0</v>
      </c>
      <c r="N12" s="139">
        <f>Table6356811[[#This Row],[Total Pieces Ordered]]*Table6356811[[#This Row],[Unit Cost]]</f>
        <v>0</v>
      </c>
    </row>
    <row r="13" spans="1:14" ht="125.1" customHeight="1" x14ac:dyDescent="0.25">
      <c r="A13" s="31" t="s">
        <v>332</v>
      </c>
      <c r="B13" s="140" t="s">
        <v>331</v>
      </c>
      <c r="C13" s="87"/>
      <c r="D13" s="60">
        <v>12</v>
      </c>
      <c r="E13" s="135">
        <v>1.55</v>
      </c>
      <c r="F13" s="136"/>
      <c r="G13" s="137">
        <v>3481291029944</v>
      </c>
      <c r="H13" s="18"/>
      <c r="I13" s="141" t="s">
        <v>352</v>
      </c>
      <c r="J13" s="141" t="s">
        <v>354</v>
      </c>
      <c r="K13" s="141" t="s">
        <v>350</v>
      </c>
      <c r="L13" s="135">
        <v>2.95</v>
      </c>
      <c r="M13" s="31">
        <f>Table6356811[[#This Row],[Customer Order 
(In Cases)]]*Table6356811[[#This Row],[Case Size]]</f>
        <v>0</v>
      </c>
      <c r="N13" s="139">
        <f>Table6356811[[#This Row],[Total Pieces Ordered]]*Table6356811[[#This Row],[Unit Cost]]</f>
        <v>0</v>
      </c>
    </row>
    <row r="14" spans="1:14" ht="21" x14ac:dyDescent="0.25">
      <c r="A14" s="117"/>
      <c r="B14" s="142"/>
      <c r="C14" s="143"/>
      <c r="D14" s="144"/>
      <c r="E14" s="145"/>
      <c r="F14" s="146" t="s">
        <v>510</v>
      </c>
      <c r="G14" s="147"/>
      <c r="H14" s="148"/>
      <c r="I14" s="118"/>
      <c r="J14" s="149"/>
      <c r="K14" s="150"/>
      <c r="L14" s="150"/>
      <c r="M14" s="144"/>
      <c r="N14" s="151"/>
    </row>
    <row r="15" spans="1:14" ht="27" customHeight="1" x14ac:dyDescent="0.25">
      <c r="A15" s="117"/>
      <c r="B15" s="142"/>
      <c r="C15" s="143"/>
      <c r="D15" s="144"/>
      <c r="E15" s="145"/>
      <c r="F15" s="152" t="s">
        <v>509</v>
      </c>
      <c r="G15" s="147"/>
      <c r="H15" s="148"/>
      <c r="I15" s="118"/>
      <c r="J15" s="149"/>
      <c r="K15" s="150"/>
      <c r="L15" s="150"/>
      <c r="M15" s="144"/>
      <c r="N15" s="151"/>
    </row>
    <row r="16" spans="1:14" ht="23.25" customHeight="1" x14ac:dyDescent="0.25">
      <c r="A16" s="117"/>
      <c r="B16" s="142"/>
      <c r="C16" s="143"/>
      <c r="D16" s="144"/>
      <c r="E16" s="145"/>
      <c r="F16" s="153" t="s">
        <v>507</v>
      </c>
      <c r="G16" s="147"/>
      <c r="H16" s="148"/>
      <c r="I16" s="118"/>
      <c r="J16" s="149"/>
      <c r="K16" s="150"/>
      <c r="L16" s="150"/>
      <c r="M16" s="144"/>
      <c r="N16" s="151"/>
    </row>
    <row r="17" spans="1:14" ht="21" customHeight="1" x14ac:dyDescent="0.25">
      <c r="A17" s="118"/>
      <c r="B17" s="118"/>
      <c r="C17" s="118"/>
      <c r="D17" s="118"/>
      <c r="E17" s="118"/>
      <c r="F17" s="118" t="s">
        <v>508</v>
      </c>
      <c r="G17" s="118"/>
      <c r="H17" s="118"/>
      <c r="I17" s="118"/>
      <c r="J17" s="118"/>
      <c r="K17" s="118"/>
      <c r="L17" s="118"/>
      <c r="M17" s="118"/>
      <c r="N17" s="118"/>
    </row>
    <row r="18" spans="1:14" ht="21" customHeight="1" x14ac:dyDescent="0.25">
      <c r="A18" s="118"/>
      <c r="B18" s="118"/>
      <c r="C18" s="118"/>
      <c r="D18" s="118"/>
      <c r="E18" s="118"/>
      <c r="F18" s="154" t="s">
        <v>511</v>
      </c>
      <c r="G18" s="118"/>
      <c r="H18" s="118"/>
      <c r="I18" s="118"/>
      <c r="J18" s="118"/>
      <c r="K18" s="118"/>
      <c r="L18" s="118"/>
      <c r="M18" s="118"/>
      <c r="N18" s="118"/>
    </row>
    <row r="19" spans="1:14" ht="125.1" customHeight="1" x14ac:dyDescent="0.25">
      <c r="A19" s="31" t="s">
        <v>457</v>
      </c>
      <c r="B19" s="155" t="s">
        <v>469</v>
      </c>
      <c r="C19" s="83"/>
      <c r="D19" s="31">
        <v>6</v>
      </c>
      <c r="E19" s="156">
        <v>5.5</v>
      </c>
      <c r="F19" s="157"/>
      <c r="G19" s="158"/>
      <c r="H19" s="18"/>
      <c r="I19" s="159" t="s">
        <v>486</v>
      </c>
      <c r="J19" s="18" t="s">
        <v>499</v>
      </c>
      <c r="K19" s="11" t="s">
        <v>504</v>
      </c>
      <c r="L19" s="160">
        <v>8.9499999999999993</v>
      </c>
      <c r="M19" s="31">
        <f>Table6356811[[#This Row],[Customer Order 
(In Cases)]]*Table6356811[[#This Row],[Case Size]]</f>
        <v>0</v>
      </c>
      <c r="N19" s="139">
        <f>Table6356811[[#This Row],[Total Pieces Ordered]]*Table6356811[[#This Row],[Unit Cost]]</f>
        <v>0</v>
      </c>
    </row>
    <row r="20" spans="1:14" ht="125.1" customHeight="1" x14ac:dyDescent="0.25">
      <c r="A20" s="31" t="s">
        <v>457</v>
      </c>
      <c r="B20" s="155" t="s">
        <v>468</v>
      </c>
      <c r="C20" s="83"/>
      <c r="D20" s="31">
        <v>6</v>
      </c>
      <c r="E20" s="156">
        <v>5.5</v>
      </c>
      <c r="F20" s="157"/>
      <c r="G20" s="158"/>
      <c r="H20" s="18"/>
      <c r="I20" s="159" t="s">
        <v>485</v>
      </c>
      <c r="J20" s="18" t="s">
        <v>530</v>
      </c>
      <c r="K20" s="11" t="s">
        <v>504</v>
      </c>
      <c r="L20" s="160">
        <v>8.9499999999999993</v>
      </c>
      <c r="M20" s="31">
        <f>Table6356811[[#This Row],[Customer Order 
(In Cases)]]*Table6356811[[#This Row],[Case Size]]</f>
        <v>0</v>
      </c>
      <c r="N20" s="139">
        <f>Table6356811[[#This Row],[Total Pieces Ordered]]*Table6356811[[#This Row],[Unit Cost]]</f>
        <v>0</v>
      </c>
    </row>
    <row r="21" spans="1:14" ht="125.1" customHeight="1" x14ac:dyDescent="0.25">
      <c r="A21" s="31" t="s">
        <v>457</v>
      </c>
      <c r="B21" s="155" t="s">
        <v>473</v>
      </c>
      <c r="C21" s="83"/>
      <c r="D21" s="31">
        <v>6</v>
      </c>
      <c r="E21" s="156">
        <v>6.5</v>
      </c>
      <c r="F21" s="157"/>
      <c r="G21" s="158"/>
      <c r="H21" s="18"/>
      <c r="I21" s="161" t="s">
        <v>490</v>
      </c>
      <c r="J21" s="18" t="s">
        <v>531</v>
      </c>
      <c r="K21" s="11" t="s">
        <v>505</v>
      </c>
      <c r="L21" s="160">
        <v>9.9499999999999993</v>
      </c>
      <c r="M21" s="31">
        <f>Table6356811[[#This Row],[Customer Order 
(In Cases)]]*Table6356811[[#This Row],[Case Size]]</f>
        <v>0</v>
      </c>
      <c r="N21" s="139">
        <f>Table6356811[[#This Row],[Total Pieces Ordered]]*Table6356811[[#This Row],[Unit Cost]]</f>
        <v>0</v>
      </c>
    </row>
    <row r="22" spans="1:14" ht="125.1" customHeight="1" x14ac:dyDescent="0.25">
      <c r="A22" s="31" t="s">
        <v>457</v>
      </c>
      <c r="B22" s="155" t="s">
        <v>470</v>
      </c>
      <c r="C22" s="83"/>
      <c r="D22" s="31">
        <v>6</v>
      </c>
      <c r="E22" s="156">
        <v>5.95</v>
      </c>
      <c r="F22" s="11"/>
      <c r="G22" s="158"/>
      <c r="H22" s="18"/>
      <c r="I22" s="159" t="s">
        <v>487</v>
      </c>
      <c r="J22" s="18" t="s">
        <v>532</v>
      </c>
      <c r="K22" s="11" t="s">
        <v>505</v>
      </c>
      <c r="L22" s="160">
        <v>8.9499999999999993</v>
      </c>
      <c r="M22" s="31">
        <f>Table6356811[[#This Row],[Customer Order 
(In Cases)]]*Table6356811[[#This Row],[Case Size]]</f>
        <v>0</v>
      </c>
      <c r="N22" s="139">
        <f>Table6356811[[#This Row],[Total Pieces Ordered]]*Table6356811[[#This Row],[Unit Cost]]</f>
        <v>0</v>
      </c>
    </row>
    <row r="23" spans="1:14" ht="125.1" customHeight="1" x14ac:dyDescent="0.25">
      <c r="A23" s="31" t="s">
        <v>457</v>
      </c>
      <c r="B23" s="155" t="s">
        <v>471</v>
      </c>
      <c r="C23" s="83"/>
      <c r="D23" s="31">
        <v>6</v>
      </c>
      <c r="E23" s="156">
        <v>6.5</v>
      </c>
      <c r="F23" s="157"/>
      <c r="G23" s="158"/>
      <c r="H23" s="18"/>
      <c r="I23" s="159" t="s">
        <v>488</v>
      </c>
      <c r="J23" s="18" t="s">
        <v>533</v>
      </c>
      <c r="K23" s="11" t="s">
        <v>504</v>
      </c>
      <c r="L23" s="160">
        <v>9.9499999999999993</v>
      </c>
      <c r="M23" s="31">
        <f>Table6356811[[#This Row],[Customer Order 
(In Cases)]]*Table6356811[[#This Row],[Case Size]]</f>
        <v>0</v>
      </c>
      <c r="N23" s="139">
        <f>Table6356811[[#This Row],[Total Pieces Ordered]]*Table6356811[[#This Row],[Unit Cost]]</f>
        <v>0</v>
      </c>
    </row>
    <row r="24" spans="1:14" ht="125.1" customHeight="1" x14ac:dyDescent="0.25">
      <c r="A24" s="31" t="s">
        <v>457</v>
      </c>
      <c r="B24" s="162" t="s">
        <v>458</v>
      </c>
      <c r="C24" s="83"/>
      <c r="D24" s="31">
        <v>6</v>
      </c>
      <c r="E24" s="156">
        <v>4.5</v>
      </c>
      <c r="F24" s="157"/>
      <c r="G24" s="158"/>
      <c r="H24" s="18"/>
      <c r="I24" s="159" t="s">
        <v>475</v>
      </c>
      <c r="J24" s="18" t="s">
        <v>493</v>
      </c>
      <c r="K24" s="11" t="s">
        <v>501</v>
      </c>
      <c r="L24" s="160">
        <v>6.95</v>
      </c>
      <c r="M24" s="31">
        <f>Table6356811[[#This Row],[Customer Order 
(In Cases)]]*Table6356811[[#This Row],[Case Size]]</f>
        <v>0</v>
      </c>
      <c r="N24" s="139">
        <f>Table6356811[[#This Row],[Total Pieces Ordered]]*Table6356811[[#This Row],[Unit Cost]]</f>
        <v>0</v>
      </c>
    </row>
    <row r="25" spans="1:14" ht="125.1" customHeight="1" x14ac:dyDescent="0.25">
      <c r="A25" s="31" t="s">
        <v>457</v>
      </c>
      <c r="B25" s="162" t="s">
        <v>459</v>
      </c>
      <c r="C25" s="83"/>
      <c r="D25" s="31">
        <v>6</v>
      </c>
      <c r="E25" s="156">
        <v>4.5</v>
      </c>
      <c r="F25" s="157"/>
      <c r="G25" s="158"/>
      <c r="H25" s="18"/>
      <c r="I25" s="159" t="s">
        <v>476</v>
      </c>
      <c r="J25" s="18" t="s">
        <v>494</v>
      </c>
      <c r="K25" s="11" t="s">
        <v>502</v>
      </c>
      <c r="L25" s="160">
        <v>6.95</v>
      </c>
      <c r="M25" s="31">
        <f>Table6356811[[#This Row],[Customer Order 
(In Cases)]]*Table6356811[[#This Row],[Case Size]]</f>
        <v>0</v>
      </c>
      <c r="N25" s="139">
        <f>Table6356811[[#This Row],[Total Pieces Ordered]]*Table6356811[[#This Row],[Unit Cost]]</f>
        <v>0</v>
      </c>
    </row>
    <row r="26" spans="1:14" ht="125.1" customHeight="1" x14ac:dyDescent="0.25">
      <c r="A26" s="31" t="s">
        <v>457</v>
      </c>
      <c r="B26" s="155" t="s">
        <v>460</v>
      </c>
      <c r="C26" s="83"/>
      <c r="D26" s="31">
        <v>6</v>
      </c>
      <c r="E26" s="156">
        <v>4.5</v>
      </c>
      <c r="F26" s="157"/>
      <c r="G26" s="158"/>
      <c r="H26" s="18"/>
      <c r="I26" s="159" t="s">
        <v>477</v>
      </c>
      <c r="J26" s="18" t="s">
        <v>495</v>
      </c>
      <c r="K26" s="11" t="s">
        <v>501</v>
      </c>
      <c r="L26" s="160">
        <v>6.95</v>
      </c>
      <c r="M26" s="31">
        <f>Table6356811[[#This Row],[Customer Order 
(In Cases)]]*Table6356811[[#This Row],[Case Size]]</f>
        <v>0</v>
      </c>
      <c r="N26" s="139">
        <f>Table6356811[[#This Row],[Total Pieces Ordered]]*Table6356811[[#This Row],[Unit Cost]]</f>
        <v>0</v>
      </c>
    </row>
    <row r="27" spans="1:14" ht="125.1" customHeight="1" x14ac:dyDescent="0.25">
      <c r="A27" s="31" t="s">
        <v>457</v>
      </c>
      <c r="B27" s="155" t="s">
        <v>462</v>
      </c>
      <c r="C27" s="83"/>
      <c r="D27" s="31">
        <v>6</v>
      </c>
      <c r="E27" s="156">
        <v>4.5</v>
      </c>
      <c r="F27" s="157"/>
      <c r="G27" s="158"/>
      <c r="H27" s="18"/>
      <c r="I27" s="159" t="s">
        <v>479</v>
      </c>
      <c r="J27" s="18" t="s">
        <v>496</v>
      </c>
      <c r="K27" s="11" t="s">
        <v>504</v>
      </c>
      <c r="L27" s="160">
        <v>6.95</v>
      </c>
      <c r="M27" s="31">
        <f>Table6356811[[#This Row],[Customer Order 
(In Cases)]]*Table6356811[[#This Row],[Case Size]]</f>
        <v>0</v>
      </c>
      <c r="N27" s="139">
        <f>Table6356811[[#This Row],[Total Pieces Ordered]]*Table6356811[[#This Row],[Unit Cost]]</f>
        <v>0</v>
      </c>
    </row>
    <row r="28" spans="1:14" ht="125.1" customHeight="1" x14ac:dyDescent="0.25">
      <c r="A28" s="31" t="s">
        <v>457</v>
      </c>
      <c r="B28" s="155" t="s">
        <v>472</v>
      </c>
      <c r="C28" s="83"/>
      <c r="D28" s="31">
        <v>6</v>
      </c>
      <c r="E28" s="156">
        <v>6.6</v>
      </c>
      <c r="F28" s="163"/>
      <c r="G28" s="158"/>
      <c r="H28" s="18"/>
      <c r="I28" s="159" t="s">
        <v>489</v>
      </c>
      <c r="J28" s="18" t="s">
        <v>500</v>
      </c>
      <c r="K28" s="11" t="s">
        <v>501</v>
      </c>
      <c r="L28" s="160">
        <v>9.9499999999999993</v>
      </c>
      <c r="M28" s="31">
        <f>Table6356811[[#This Row],[Customer Order 
(In Cases)]]*Table6356811[[#This Row],[Case Size]]</f>
        <v>0</v>
      </c>
      <c r="N28" s="139">
        <f>Table6356811[[#This Row],[Total Pieces Ordered]]*Table6356811[[#This Row],[Unit Cost]]</f>
        <v>0</v>
      </c>
    </row>
    <row r="29" spans="1:14" ht="125.1" customHeight="1" x14ac:dyDescent="0.25">
      <c r="A29" s="31" t="s">
        <v>457</v>
      </c>
      <c r="B29" s="157" t="s">
        <v>461</v>
      </c>
      <c r="C29" s="83"/>
      <c r="D29" s="31">
        <v>6</v>
      </c>
      <c r="E29" s="156">
        <v>4.5</v>
      </c>
      <c r="F29" s="157"/>
      <c r="G29" s="158"/>
      <c r="H29" s="18"/>
      <c r="I29" s="159" t="s">
        <v>478</v>
      </c>
      <c r="J29" s="159" t="s">
        <v>534</v>
      </c>
      <c r="K29" s="18" t="s">
        <v>503</v>
      </c>
      <c r="L29" s="160">
        <v>6.95</v>
      </c>
      <c r="M29" s="31">
        <f>Table6356811[[#This Row],[Customer Order 
(In Cases)]]*Table6356811[[#This Row],[Case Size]]</f>
        <v>0</v>
      </c>
      <c r="N29" s="139">
        <f>Table6356811[[#This Row],[Total Pieces Ordered]]*Table6356811[[#This Row],[Unit Cost]]</f>
        <v>0</v>
      </c>
    </row>
    <row r="30" spans="1:14" ht="141.75" x14ac:dyDescent="0.25">
      <c r="A30" s="31" t="s">
        <v>457</v>
      </c>
      <c r="B30" s="155" t="s">
        <v>463</v>
      </c>
      <c r="C30" s="83"/>
      <c r="D30" s="31">
        <v>6</v>
      </c>
      <c r="E30" s="156">
        <v>5.5</v>
      </c>
      <c r="F30" s="11"/>
      <c r="G30" s="158"/>
      <c r="H30" s="18"/>
      <c r="I30" s="159" t="s">
        <v>480</v>
      </c>
      <c r="J30" s="159" t="s">
        <v>535</v>
      </c>
      <c r="K30" s="11" t="s">
        <v>505</v>
      </c>
      <c r="L30" s="160">
        <v>8.9499999999999993</v>
      </c>
      <c r="M30" s="31">
        <f>Table6356811[[#This Row],[Customer Order 
(In Cases)]]*Table6356811[[#This Row],[Case Size]]</f>
        <v>0</v>
      </c>
      <c r="N30" s="139">
        <f>Table6356811[[#This Row],[Total Pieces Ordered]]*Table6356811[[#This Row],[Unit Cost]]</f>
        <v>0</v>
      </c>
    </row>
    <row r="31" spans="1:14" ht="125.1" customHeight="1" x14ac:dyDescent="0.25">
      <c r="A31" s="31" t="s">
        <v>457</v>
      </c>
      <c r="B31" s="155" t="s">
        <v>464</v>
      </c>
      <c r="C31" s="83"/>
      <c r="D31" s="31">
        <v>6</v>
      </c>
      <c r="E31" s="156">
        <v>5.5</v>
      </c>
      <c r="F31" s="11"/>
      <c r="G31" s="158"/>
      <c r="H31" s="18"/>
      <c r="I31" s="159" t="s">
        <v>481</v>
      </c>
      <c r="J31" s="18" t="s">
        <v>497</v>
      </c>
      <c r="K31" s="11" t="s">
        <v>506</v>
      </c>
      <c r="L31" s="160">
        <v>8.9499999999999993</v>
      </c>
      <c r="M31" s="31">
        <f>Table6356811[[#This Row],[Customer Order 
(In Cases)]]*Table6356811[[#This Row],[Case Size]]</f>
        <v>0</v>
      </c>
      <c r="N31" s="139">
        <f>Table6356811[[#This Row],[Total Pieces Ordered]]*Table6356811[[#This Row],[Unit Cost]]</f>
        <v>0</v>
      </c>
    </row>
    <row r="32" spans="1:14" ht="125.1" customHeight="1" x14ac:dyDescent="0.25">
      <c r="A32" s="31" t="s">
        <v>457</v>
      </c>
      <c r="B32" s="155" t="s">
        <v>465</v>
      </c>
      <c r="C32" s="83"/>
      <c r="D32" s="31">
        <v>6</v>
      </c>
      <c r="E32" s="156">
        <v>5.5</v>
      </c>
      <c r="F32" s="11"/>
      <c r="G32" s="158"/>
      <c r="H32" s="18"/>
      <c r="I32" s="159" t="s">
        <v>482</v>
      </c>
      <c r="J32" s="18" t="s">
        <v>498</v>
      </c>
      <c r="K32" s="11" t="s">
        <v>506</v>
      </c>
      <c r="L32" s="160">
        <v>8.9499999999999993</v>
      </c>
      <c r="M32" s="31">
        <f>Table6356811[[#This Row],[Customer Order 
(In Cases)]]*Table6356811[[#This Row],[Case Size]]</f>
        <v>0</v>
      </c>
      <c r="N32" s="139">
        <f>Table6356811[[#This Row],[Total Pieces Ordered]]*Table6356811[[#This Row],[Unit Cost]]</f>
        <v>0</v>
      </c>
    </row>
    <row r="33" spans="1:14" ht="125.1" customHeight="1" x14ac:dyDescent="0.25">
      <c r="A33" s="31" t="s">
        <v>457</v>
      </c>
      <c r="B33" s="155" t="s">
        <v>466</v>
      </c>
      <c r="C33" s="83"/>
      <c r="D33" s="31">
        <v>6</v>
      </c>
      <c r="E33" s="156">
        <v>5.5</v>
      </c>
      <c r="F33" s="157"/>
      <c r="G33" s="158"/>
      <c r="H33" s="18"/>
      <c r="I33" s="159" t="s">
        <v>483</v>
      </c>
      <c r="J33" s="159" t="s">
        <v>536</v>
      </c>
      <c r="K33" s="11" t="s">
        <v>504</v>
      </c>
      <c r="L33" s="160">
        <v>8.9499999999999993</v>
      </c>
      <c r="M33" s="31">
        <f>Table6356811[[#This Row],[Customer Order 
(In Cases)]]*Table6356811[[#This Row],[Case Size]]</f>
        <v>0</v>
      </c>
      <c r="N33" s="139">
        <f>Table6356811[[#This Row],[Total Pieces Ordered]]*Table6356811[[#This Row],[Unit Cost]]</f>
        <v>0</v>
      </c>
    </row>
    <row r="34" spans="1:14" ht="125.1" customHeight="1" x14ac:dyDescent="0.25">
      <c r="A34" s="122" t="s">
        <v>457</v>
      </c>
      <c r="B34" s="164" t="s">
        <v>467</v>
      </c>
      <c r="C34" s="110"/>
      <c r="D34" s="122">
        <v>6</v>
      </c>
      <c r="E34" s="165">
        <v>5.5</v>
      </c>
      <c r="F34" s="166"/>
      <c r="G34" s="167"/>
      <c r="H34" s="168"/>
      <c r="I34" s="169" t="s">
        <v>484</v>
      </c>
      <c r="J34" s="168" t="s">
        <v>537</v>
      </c>
      <c r="K34" s="126" t="s">
        <v>504</v>
      </c>
      <c r="L34" s="127">
        <v>8.9499999999999993</v>
      </c>
      <c r="M34" s="122">
        <f>Table6356811[[#This Row],[Customer Order 
(In Cases)]]*Table6356811[[#This Row],[Case Size]]</f>
        <v>0</v>
      </c>
      <c r="N34" s="170">
        <f>Table6356811[[#This Row],[Total Pieces Ordered]]*Table6356811[[#This Row],[Unit Cost]]</f>
        <v>0</v>
      </c>
    </row>
    <row r="35" spans="1:14" ht="27" customHeight="1" x14ac:dyDescent="0.25">
      <c r="A35" s="124"/>
      <c r="B35" s="171"/>
      <c r="C35" s="172"/>
      <c r="D35" s="173"/>
      <c r="E35" s="174"/>
      <c r="F35" s="175"/>
      <c r="G35" s="176"/>
      <c r="H35" s="177"/>
      <c r="I35" s="178"/>
      <c r="J35" s="179" t="s">
        <v>516</v>
      </c>
      <c r="K35" s="180"/>
      <c r="L35" s="180"/>
      <c r="M35" s="173"/>
      <c r="N35" s="181"/>
    </row>
    <row r="36" spans="1:14" ht="62.25" customHeight="1" x14ac:dyDescent="0.25">
      <c r="A36" s="123"/>
      <c r="B36" s="182"/>
      <c r="C36" s="183"/>
      <c r="D36" s="184"/>
      <c r="E36" s="185"/>
      <c r="F36" s="186"/>
      <c r="G36" s="187"/>
      <c r="H36" s="188"/>
      <c r="I36" s="189"/>
      <c r="J36" s="190" t="s">
        <v>515</v>
      </c>
      <c r="K36" s="191"/>
      <c r="L36" s="191"/>
      <c r="M36" s="184"/>
      <c r="N36" s="192"/>
    </row>
    <row r="37" spans="1:14" ht="125.1" customHeight="1" x14ac:dyDescent="0.25">
      <c r="A37" s="116" t="s">
        <v>474</v>
      </c>
      <c r="B37" s="155" t="s">
        <v>525</v>
      </c>
      <c r="C37" s="83"/>
      <c r="D37" s="116">
        <v>10</v>
      </c>
      <c r="E37" s="193">
        <v>10.5</v>
      </c>
      <c r="F37" s="194"/>
      <c r="G37" s="195"/>
      <c r="H37" s="196"/>
      <c r="I37" s="197" t="s">
        <v>514</v>
      </c>
      <c r="J37" s="198" t="s">
        <v>517</v>
      </c>
      <c r="K37" s="199"/>
      <c r="L37" s="200">
        <v>15.95</v>
      </c>
      <c r="M37" s="116">
        <f>Table6356811[[#This Row],[Customer Order 
(In Cases)]]*Table6356811[[#This Row],[Case Size]]</f>
        <v>0</v>
      </c>
      <c r="N37" s="201">
        <f>Table6356811[[#This Row],[Total Pieces Ordered]]*Table6356811[[#This Row],[Unit Cost]]</f>
        <v>0</v>
      </c>
    </row>
    <row r="38" spans="1:14" ht="135" x14ac:dyDescent="0.25">
      <c r="A38" s="31" t="s">
        <v>474</v>
      </c>
      <c r="B38" s="155" t="s">
        <v>473</v>
      </c>
      <c r="C38" s="83"/>
      <c r="D38" s="31">
        <v>10</v>
      </c>
      <c r="E38" s="156">
        <v>10.5</v>
      </c>
      <c r="F38" s="155"/>
      <c r="G38" s="158"/>
      <c r="H38" s="18"/>
      <c r="I38" s="161" t="s">
        <v>491</v>
      </c>
      <c r="J38" s="115" t="s">
        <v>518</v>
      </c>
      <c r="K38" s="202"/>
      <c r="L38" s="160">
        <v>15.95</v>
      </c>
      <c r="M38" s="31">
        <f>Table6356811[[#This Row],[Customer Order 
(In Cases)]]*Table6356811[[#This Row],[Case Size]]</f>
        <v>0</v>
      </c>
      <c r="N38" s="139">
        <f>Table6356811[[#This Row],[Total Pieces Ordered]]*Table6356811[[#This Row],[Unit Cost]]</f>
        <v>0</v>
      </c>
    </row>
    <row r="39" spans="1:14" ht="135" x14ac:dyDescent="0.25">
      <c r="A39" s="31" t="s">
        <v>474</v>
      </c>
      <c r="B39" s="155" t="s">
        <v>526</v>
      </c>
      <c r="C39" s="83"/>
      <c r="D39" s="31">
        <v>10</v>
      </c>
      <c r="E39" s="156">
        <v>10.5</v>
      </c>
      <c r="F39" s="155"/>
      <c r="G39" s="158"/>
      <c r="H39" s="18"/>
      <c r="I39" s="161" t="s">
        <v>540</v>
      </c>
      <c r="J39" s="115" t="s">
        <v>519</v>
      </c>
      <c r="K39" s="202"/>
      <c r="L39" s="160">
        <v>15.95</v>
      </c>
      <c r="M39" s="31">
        <f>Table6356811[[#This Row],[Customer Order 
(In Cases)]]*Table6356811[[#This Row],[Case Size]]</f>
        <v>0</v>
      </c>
      <c r="N39" s="139">
        <f>Table6356811[[#This Row],[Total Pieces Ordered]]*Table6356811[[#This Row],[Unit Cost]]</f>
        <v>0</v>
      </c>
    </row>
    <row r="40" spans="1:14" ht="125.1" customHeight="1" x14ac:dyDescent="0.25">
      <c r="A40" s="31" t="s">
        <v>474</v>
      </c>
      <c r="B40" s="155" t="s">
        <v>526</v>
      </c>
      <c r="C40" s="83"/>
      <c r="D40" s="31">
        <v>10</v>
      </c>
      <c r="E40" s="156">
        <v>10.5</v>
      </c>
      <c r="F40" s="155"/>
      <c r="G40" s="158"/>
      <c r="H40" s="18"/>
      <c r="I40" s="161" t="s">
        <v>492</v>
      </c>
      <c r="J40" s="115" t="s">
        <v>520</v>
      </c>
      <c r="K40" s="202"/>
      <c r="L40" s="160">
        <v>15.95</v>
      </c>
      <c r="M40" s="31">
        <f>Table6356811[[#This Row],[Customer Order 
(In Cases)]]*Table6356811[[#This Row],[Case Size]]</f>
        <v>0</v>
      </c>
      <c r="N40" s="139">
        <f>Table6356811[[#This Row],[Total Pieces Ordered]]*Table6356811[[#This Row],[Unit Cost]]</f>
        <v>0</v>
      </c>
    </row>
    <row r="41" spans="1:14" ht="125.1" customHeight="1" x14ac:dyDescent="0.25">
      <c r="A41" s="80" t="s">
        <v>355</v>
      </c>
      <c r="B41" s="60" t="s">
        <v>356</v>
      </c>
      <c r="C41" s="83"/>
      <c r="D41" s="203">
        <v>10</v>
      </c>
      <c r="E41" s="204">
        <v>3.15</v>
      </c>
      <c r="F41" s="11"/>
      <c r="G41" s="158"/>
      <c r="H41" s="18"/>
      <c r="I41" s="60" t="s">
        <v>360</v>
      </c>
      <c r="J41" s="205"/>
      <c r="K41" s="206" t="s">
        <v>29</v>
      </c>
      <c r="L41" s="204">
        <v>5.5</v>
      </c>
      <c r="M41" s="81">
        <f>Table6356811[[#This Row],[Customer Order 
(In Cases)]]*Table6356811[[#This Row],[Case Size]]</f>
        <v>0</v>
      </c>
      <c r="N41" s="207">
        <f>Table6356811[[#This Row],[Total Pieces Ordered]]*Table6356811[[#This Row],[Unit Cost]]</f>
        <v>0</v>
      </c>
    </row>
    <row r="42" spans="1:14" ht="125.1" customHeight="1" x14ac:dyDescent="0.25">
      <c r="A42" s="80" t="s">
        <v>355</v>
      </c>
      <c r="B42" s="60" t="s">
        <v>512</v>
      </c>
      <c r="C42" s="83"/>
      <c r="D42" s="31">
        <v>10</v>
      </c>
      <c r="E42" s="208">
        <v>2.1</v>
      </c>
      <c r="F42" s="128"/>
      <c r="G42" s="158"/>
      <c r="H42" s="18"/>
      <c r="I42" s="60" t="s">
        <v>513</v>
      </c>
      <c r="J42" s="209"/>
      <c r="K42" s="206" t="s">
        <v>29</v>
      </c>
      <c r="L42" s="210">
        <v>3.25</v>
      </c>
      <c r="M42" s="81">
        <f>Table6356811[[#This Row],[Customer Order 
(In Cases)]]*Table6356811[[#This Row],[Case Size]]</f>
        <v>0</v>
      </c>
      <c r="N42" s="207">
        <f>Table6356811[[#This Row],[Total Pieces Ordered]]*Table6356811[[#This Row],[Unit Cost]]</f>
        <v>0</v>
      </c>
    </row>
    <row r="43" spans="1:14" ht="125.1" customHeight="1" x14ac:dyDescent="0.25">
      <c r="A43" s="80" t="s">
        <v>355</v>
      </c>
      <c r="B43" s="60" t="s">
        <v>357</v>
      </c>
      <c r="C43" s="83"/>
      <c r="D43" s="203">
        <v>10</v>
      </c>
      <c r="E43" s="204">
        <v>4.0999999999999996</v>
      </c>
      <c r="F43" s="11"/>
      <c r="G43" s="158"/>
      <c r="H43" s="18"/>
      <c r="I43" s="60" t="s">
        <v>361</v>
      </c>
      <c r="J43" s="205"/>
      <c r="K43" s="206" t="s">
        <v>29</v>
      </c>
      <c r="L43" s="204">
        <v>7.5</v>
      </c>
      <c r="M43" s="81">
        <f>Table6356811[[#This Row],[Customer Order 
(In Cases)]]*Table6356811[[#This Row],[Case Size]]</f>
        <v>0</v>
      </c>
      <c r="N43" s="207">
        <f>Table6356811[[#This Row],[Total Pieces Ordered]]*Table6356811[[#This Row],[Unit Cost]]</f>
        <v>0</v>
      </c>
    </row>
    <row r="44" spans="1:14" ht="125.1" customHeight="1" x14ac:dyDescent="0.25">
      <c r="A44" s="80" t="s">
        <v>355</v>
      </c>
      <c r="B44" s="60" t="s">
        <v>358</v>
      </c>
      <c r="C44" s="83"/>
      <c r="D44" s="203">
        <v>25</v>
      </c>
      <c r="E44" s="204">
        <v>2.5</v>
      </c>
      <c r="F44" s="11"/>
      <c r="G44" s="158"/>
      <c r="H44" s="18"/>
      <c r="I44" s="60" t="s">
        <v>362</v>
      </c>
      <c r="J44" s="205" t="s">
        <v>366</v>
      </c>
      <c r="K44" s="206" t="s">
        <v>29</v>
      </c>
      <c r="L44" s="204">
        <v>3.95</v>
      </c>
      <c r="M44" s="81">
        <f>Table6356811[[#This Row],[Customer Order 
(In Cases)]]*Table6356811[[#This Row],[Case Size]]</f>
        <v>0</v>
      </c>
      <c r="N44" s="207">
        <f>Table6356811[[#This Row],[Total Pieces Ordered]]*Table6356811[[#This Row],[Unit Cost]]</f>
        <v>0</v>
      </c>
    </row>
    <row r="45" spans="1:14" ht="125.1" customHeight="1" x14ac:dyDescent="0.25">
      <c r="A45" s="80" t="s">
        <v>355</v>
      </c>
      <c r="B45" s="206">
        <v>13107</v>
      </c>
      <c r="C45" s="83"/>
      <c r="D45" s="11">
        <v>10</v>
      </c>
      <c r="E45" s="204">
        <v>4</v>
      </c>
      <c r="F45" s="11"/>
      <c r="G45" s="158"/>
      <c r="H45" s="18"/>
      <c r="I45" s="60" t="s">
        <v>363</v>
      </c>
      <c r="J45" s="114"/>
      <c r="K45" s="11" t="s">
        <v>364</v>
      </c>
      <c r="L45" s="204">
        <v>5.95</v>
      </c>
      <c r="M45" s="81">
        <f>Table6356811[[#This Row],[Customer Order 
(In Cases)]]*Table6356811[[#This Row],[Case Size]]</f>
        <v>0</v>
      </c>
      <c r="N45" s="207">
        <f>Table6356811[[#This Row],[Total Pieces Ordered]]*Table6356811[[#This Row],[Unit Cost]]</f>
        <v>0</v>
      </c>
    </row>
    <row r="46" spans="1:14" ht="125.1" customHeight="1" x14ac:dyDescent="0.25">
      <c r="A46" s="111" t="s">
        <v>355</v>
      </c>
      <c r="B46" s="60" t="s">
        <v>359</v>
      </c>
      <c r="C46" s="110"/>
      <c r="D46" s="203">
        <v>25</v>
      </c>
      <c r="E46" s="204">
        <v>1.75</v>
      </c>
      <c r="F46" s="11"/>
      <c r="G46" s="167"/>
      <c r="H46" s="168"/>
      <c r="I46" s="60" t="s">
        <v>365</v>
      </c>
      <c r="J46" s="205"/>
      <c r="K46" s="206" t="s">
        <v>39</v>
      </c>
      <c r="L46" s="204">
        <v>2.95</v>
      </c>
      <c r="M46" s="82">
        <f>Table6356811[[#This Row],[Customer Order 
(In Cases)]]*Table6356811[[#This Row],[Case Size]]</f>
        <v>0</v>
      </c>
      <c r="N46" s="133">
        <f>Table6356811[[#This Row],[Total Pieces Ordered]]*Table6356811[[#This Row],[Unit Cost]]</f>
        <v>0</v>
      </c>
    </row>
    <row r="47" spans="1:14" ht="125.1" customHeight="1" x14ac:dyDescent="0.25">
      <c r="A47" s="81" t="s">
        <v>32</v>
      </c>
      <c r="B47" s="60" t="s">
        <v>56</v>
      </c>
      <c r="C47" s="83"/>
      <c r="D47" s="60">
        <v>12</v>
      </c>
      <c r="E47" s="18">
        <v>3.95</v>
      </c>
      <c r="F47" s="18"/>
      <c r="G47" s="158"/>
      <c r="H47" s="18"/>
      <c r="I47" s="141" t="s">
        <v>87</v>
      </c>
      <c r="J47" s="60"/>
      <c r="K47" s="140" t="s">
        <v>30</v>
      </c>
      <c r="L47" s="18">
        <v>5.95</v>
      </c>
      <c r="M47" s="81">
        <f>Table6356811[[#This Row],[Customer Order 
(In Cases)]]*Table6356811[[#This Row],[Case Size]]</f>
        <v>0</v>
      </c>
      <c r="N47" s="207">
        <f>Table6356811[[#This Row],[Total Pieces Ordered]]*Table6356811[[#This Row],[Unit Cost]]</f>
        <v>0</v>
      </c>
    </row>
    <row r="48" spans="1:14" ht="125.1" customHeight="1" x14ac:dyDescent="0.25">
      <c r="A48" s="31" t="s">
        <v>416</v>
      </c>
      <c r="B48" s="60" t="s">
        <v>381</v>
      </c>
      <c r="C48" s="112"/>
      <c r="D48" s="11">
        <v>36</v>
      </c>
      <c r="E48" s="204">
        <v>4.25</v>
      </c>
      <c r="F48" s="11"/>
      <c r="G48" s="158"/>
      <c r="H48" s="18"/>
      <c r="I48" s="60" t="s">
        <v>417</v>
      </c>
      <c r="J48" s="209"/>
      <c r="K48" s="206" t="s">
        <v>30</v>
      </c>
      <c r="L48" s="204">
        <v>6.5</v>
      </c>
      <c r="M48" s="81">
        <f>Table6356811[[#This Row],[Customer Order 
(In Cases)]]*Table6356811[[#This Row],[Case Size]]</f>
        <v>0</v>
      </c>
      <c r="N48" s="207">
        <f>Table6356811[[#This Row],[Total Pieces Ordered]]*Table6356811[[#This Row],[Unit Cost]]</f>
        <v>0</v>
      </c>
    </row>
    <row r="49" spans="1:14" ht="125.1" customHeight="1" x14ac:dyDescent="0.25">
      <c r="A49" s="31" t="s">
        <v>416</v>
      </c>
      <c r="B49" s="60" t="s">
        <v>382</v>
      </c>
      <c r="C49" s="112"/>
      <c r="D49" s="11">
        <v>40</v>
      </c>
      <c r="E49" s="204">
        <v>5.0999999999999996</v>
      </c>
      <c r="F49" s="11"/>
      <c r="G49" s="158"/>
      <c r="H49" s="18"/>
      <c r="I49" s="60" t="s">
        <v>418</v>
      </c>
      <c r="J49" s="209"/>
      <c r="K49" s="206" t="s">
        <v>31</v>
      </c>
      <c r="L49" s="204">
        <v>7.95</v>
      </c>
      <c r="M49" s="81">
        <f>Table6356811[[#This Row],[Customer Order 
(In Cases)]]*Table6356811[[#This Row],[Case Size]]</f>
        <v>0</v>
      </c>
      <c r="N49" s="207">
        <f>Table6356811[[#This Row],[Total Pieces Ordered]]*Table6356811[[#This Row],[Unit Cost]]</f>
        <v>0</v>
      </c>
    </row>
    <row r="50" spans="1:14" ht="125.1" customHeight="1" x14ac:dyDescent="0.25">
      <c r="A50" s="31" t="s">
        <v>416</v>
      </c>
      <c r="B50" s="60" t="s">
        <v>383</v>
      </c>
      <c r="C50" s="112"/>
      <c r="D50" s="11">
        <v>39</v>
      </c>
      <c r="E50" s="204">
        <v>5.15</v>
      </c>
      <c r="F50" s="11"/>
      <c r="G50" s="158"/>
      <c r="H50" s="18"/>
      <c r="I50" s="60" t="s">
        <v>419</v>
      </c>
      <c r="J50" s="209"/>
      <c r="K50" s="206" t="s">
        <v>33</v>
      </c>
      <c r="L50" s="204">
        <v>7.95</v>
      </c>
      <c r="M50" s="81">
        <f>Table6356811[[#This Row],[Customer Order 
(In Cases)]]*Table6356811[[#This Row],[Case Size]]</f>
        <v>0</v>
      </c>
      <c r="N50" s="207">
        <f>Table6356811[[#This Row],[Total Pieces Ordered]]*Table6356811[[#This Row],[Unit Cost]]</f>
        <v>0</v>
      </c>
    </row>
    <row r="51" spans="1:14" ht="125.1" customHeight="1" x14ac:dyDescent="0.25">
      <c r="A51" s="31" t="s">
        <v>416</v>
      </c>
      <c r="B51" s="60" t="s">
        <v>384</v>
      </c>
      <c r="C51" s="112"/>
      <c r="D51" s="11">
        <v>20</v>
      </c>
      <c r="E51" s="204">
        <v>6.2</v>
      </c>
      <c r="F51" s="11"/>
      <c r="G51" s="158"/>
      <c r="H51" s="18"/>
      <c r="I51" s="60" t="s">
        <v>420</v>
      </c>
      <c r="J51" s="209"/>
      <c r="K51" s="206" t="s">
        <v>33</v>
      </c>
      <c r="L51" s="204">
        <v>9.5</v>
      </c>
      <c r="M51" s="81">
        <f>Table6356811[[#This Row],[Customer Order 
(In Cases)]]*Table6356811[[#This Row],[Case Size]]</f>
        <v>0</v>
      </c>
      <c r="N51" s="207">
        <f>Table6356811[[#This Row],[Total Pieces Ordered]]*Table6356811[[#This Row],[Unit Cost]]</f>
        <v>0</v>
      </c>
    </row>
    <row r="52" spans="1:14" ht="125.1" customHeight="1" x14ac:dyDescent="0.25">
      <c r="A52" s="31" t="s">
        <v>416</v>
      </c>
      <c r="B52" s="60" t="s">
        <v>385</v>
      </c>
      <c r="C52" s="112"/>
      <c r="D52" s="11">
        <v>12</v>
      </c>
      <c r="E52" s="204">
        <v>7.3</v>
      </c>
      <c r="F52" s="11"/>
      <c r="G52" s="158"/>
      <c r="H52" s="18"/>
      <c r="I52" s="60" t="s">
        <v>421</v>
      </c>
      <c r="J52" s="209"/>
      <c r="K52" s="206" t="s">
        <v>38</v>
      </c>
      <c r="L52" s="204">
        <v>10.95</v>
      </c>
      <c r="M52" s="81">
        <f>Table6356811[[#This Row],[Customer Order 
(In Cases)]]*Table6356811[[#This Row],[Case Size]]</f>
        <v>0</v>
      </c>
      <c r="N52" s="207">
        <f>Table6356811[[#This Row],[Total Pieces Ordered]]*Table6356811[[#This Row],[Unit Cost]]</f>
        <v>0</v>
      </c>
    </row>
    <row r="53" spans="1:14" ht="125.1" customHeight="1" x14ac:dyDescent="0.25">
      <c r="A53" s="31" t="s">
        <v>416</v>
      </c>
      <c r="B53" s="60" t="s">
        <v>386</v>
      </c>
      <c r="C53" s="112"/>
      <c r="D53" s="11">
        <v>12</v>
      </c>
      <c r="E53" s="204">
        <v>7.3</v>
      </c>
      <c r="F53" s="11"/>
      <c r="G53" s="158"/>
      <c r="H53" s="18"/>
      <c r="I53" s="60" t="s">
        <v>422</v>
      </c>
      <c r="J53" s="209"/>
      <c r="K53" s="206" t="s">
        <v>38</v>
      </c>
      <c r="L53" s="204">
        <v>10.95</v>
      </c>
      <c r="M53" s="81">
        <f>Table6356811[[#This Row],[Customer Order 
(In Cases)]]*Table6356811[[#This Row],[Case Size]]</f>
        <v>0</v>
      </c>
      <c r="N53" s="207">
        <f>Table6356811[[#This Row],[Total Pieces Ordered]]*Table6356811[[#This Row],[Unit Cost]]</f>
        <v>0</v>
      </c>
    </row>
    <row r="54" spans="1:14" ht="125.1" customHeight="1" x14ac:dyDescent="0.25">
      <c r="A54" s="31" t="s">
        <v>416</v>
      </c>
      <c r="B54" s="60" t="s">
        <v>387</v>
      </c>
      <c r="C54" s="112"/>
      <c r="D54" s="11">
        <v>9</v>
      </c>
      <c r="E54" s="204">
        <v>6.7</v>
      </c>
      <c r="F54" s="11"/>
      <c r="G54" s="158"/>
      <c r="H54" s="18"/>
      <c r="I54" s="60" t="s">
        <v>423</v>
      </c>
      <c r="J54" s="209"/>
      <c r="K54" s="206" t="s">
        <v>33</v>
      </c>
      <c r="L54" s="204">
        <v>9.9499999999999993</v>
      </c>
      <c r="M54" s="81">
        <f>Table6356811[[#This Row],[Customer Order 
(In Cases)]]*Table6356811[[#This Row],[Case Size]]</f>
        <v>0</v>
      </c>
      <c r="N54" s="207">
        <f>Table6356811[[#This Row],[Total Pieces Ordered]]*Table6356811[[#This Row],[Unit Cost]]</f>
        <v>0</v>
      </c>
    </row>
    <row r="55" spans="1:14" ht="125.1" customHeight="1" x14ac:dyDescent="0.25">
      <c r="A55" s="31" t="s">
        <v>416</v>
      </c>
      <c r="B55" s="60" t="s">
        <v>388</v>
      </c>
      <c r="C55" s="112"/>
      <c r="D55" s="11">
        <v>14</v>
      </c>
      <c r="E55" s="204">
        <v>25.6</v>
      </c>
      <c r="F55" s="204"/>
      <c r="G55" s="158"/>
      <c r="H55" s="18"/>
      <c r="I55" s="60" t="s">
        <v>424</v>
      </c>
      <c r="J55" s="209"/>
      <c r="K55" s="206" t="s">
        <v>36</v>
      </c>
      <c r="L55" s="204">
        <v>38.950000000000003</v>
      </c>
      <c r="M55" s="81">
        <f>Table6356811[[#This Row],[Customer Order 
(In Cases)]]*Table6356811[[#This Row],[Case Size]]</f>
        <v>0</v>
      </c>
      <c r="N55" s="207">
        <f>Table6356811[[#This Row],[Total Pieces Ordered]]*Table6356811[[#This Row],[Unit Cost]]</f>
        <v>0</v>
      </c>
    </row>
    <row r="56" spans="1:14" ht="125.1" customHeight="1" x14ac:dyDescent="0.25">
      <c r="A56" s="31" t="s">
        <v>416</v>
      </c>
      <c r="B56" s="60" t="s">
        <v>389</v>
      </c>
      <c r="C56" s="112"/>
      <c r="D56" s="11">
        <v>20</v>
      </c>
      <c r="E56" s="204">
        <v>6.4</v>
      </c>
      <c r="F56" s="204"/>
      <c r="G56" s="158"/>
      <c r="H56" s="18"/>
      <c r="I56" s="60" t="s">
        <v>425</v>
      </c>
      <c r="J56" s="209"/>
      <c r="K56" s="206" t="s">
        <v>37</v>
      </c>
      <c r="L56" s="204">
        <v>9.9499999999999993</v>
      </c>
      <c r="M56" s="81">
        <f>Table6356811[[#This Row],[Customer Order 
(In Cases)]]*Table6356811[[#This Row],[Case Size]]</f>
        <v>0</v>
      </c>
      <c r="N56" s="207">
        <f>Table6356811[[#This Row],[Total Pieces Ordered]]*Table6356811[[#This Row],[Unit Cost]]</f>
        <v>0</v>
      </c>
    </row>
    <row r="57" spans="1:14" ht="125.1" customHeight="1" x14ac:dyDescent="0.25">
      <c r="A57" s="31" t="s">
        <v>416</v>
      </c>
      <c r="B57" s="60" t="s">
        <v>390</v>
      </c>
      <c r="C57" s="112"/>
      <c r="D57" s="11">
        <v>21</v>
      </c>
      <c r="E57" s="204">
        <v>5.85</v>
      </c>
      <c r="F57" s="204"/>
      <c r="G57" s="158"/>
      <c r="H57" s="18"/>
      <c r="I57" s="60" t="s">
        <v>426</v>
      </c>
      <c r="J57" s="209"/>
      <c r="K57" s="206" t="s">
        <v>427</v>
      </c>
      <c r="L57" s="204">
        <v>8.9499999999999993</v>
      </c>
      <c r="M57" s="81">
        <f>Table6356811[[#This Row],[Customer Order 
(In Cases)]]*Table6356811[[#This Row],[Case Size]]</f>
        <v>0</v>
      </c>
      <c r="N57" s="207">
        <f>Table6356811[[#This Row],[Total Pieces Ordered]]*Table6356811[[#This Row],[Unit Cost]]</f>
        <v>0</v>
      </c>
    </row>
    <row r="58" spans="1:14" ht="125.1" customHeight="1" x14ac:dyDescent="0.25">
      <c r="A58" s="31" t="s">
        <v>416</v>
      </c>
      <c r="B58" s="60" t="s">
        <v>391</v>
      </c>
      <c r="C58" s="112"/>
      <c r="D58" s="11">
        <v>21</v>
      </c>
      <c r="E58" s="204">
        <v>5.85</v>
      </c>
      <c r="F58" s="204"/>
      <c r="G58" s="158"/>
      <c r="H58" s="18"/>
      <c r="I58" s="60" t="s">
        <v>428</v>
      </c>
      <c r="J58" s="209"/>
      <c r="K58" s="206" t="s">
        <v>37</v>
      </c>
      <c r="L58" s="204">
        <v>8.9499999999999993</v>
      </c>
      <c r="M58" s="81">
        <f>Table6356811[[#This Row],[Customer Order 
(In Cases)]]*Table6356811[[#This Row],[Case Size]]</f>
        <v>0</v>
      </c>
      <c r="N58" s="207">
        <f>Table6356811[[#This Row],[Total Pieces Ordered]]*Table6356811[[#This Row],[Unit Cost]]</f>
        <v>0</v>
      </c>
    </row>
    <row r="59" spans="1:14" ht="125.1" customHeight="1" x14ac:dyDescent="0.25">
      <c r="A59" s="31" t="s">
        <v>416</v>
      </c>
      <c r="B59" s="60" t="s">
        <v>392</v>
      </c>
      <c r="C59" s="112"/>
      <c r="D59" s="11">
        <v>16</v>
      </c>
      <c r="E59" s="204">
        <v>5.15</v>
      </c>
      <c r="F59" s="204"/>
      <c r="G59" s="158"/>
      <c r="H59" s="18"/>
      <c r="I59" s="60" t="s">
        <v>429</v>
      </c>
      <c r="J59" s="209"/>
      <c r="K59" s="206" t="s">
        <v>46</v>
      </c>
      <c r="L59" s="204">
        <v>7.95</v>
      </c>
      <c r="M59" s="81">
        <f>Table6356811[[#This Row],[Customer Order 
(In Cases)]]*Table6356811[[#This Row],[Case Size]]</f>
        <v>0</v>
      </c>
      <c r="N59" s="207">
        <f>Table6356811[[#This Row],[Total Pieces Ordered]]*Table6356811[[#This Row],[Unit Cost]]</f>
        <v>0</v>
      </c>
    </row>
    <row r="60" spans="1:14" ht="125.1" customHeight="1" x14ac:dyDescent="0.25">
      <c r="A60" s="31" t="s">
        <v>416</v>
      </c>
      <c r="B60" s="60" t="s">
        <v>393</v>
      </c>
      <c r="C60" s="112"/>
      <c r="D60" s="11">
        <v>24</v>
      </c>
      <c r="E60" s="204">
        <v>2.85</v>
      </c>
      <c r="F60" s="204"/>
      <c r="G60" s="158"/>
      <c r="H60" s="18"/>
      <c r="I60" s="60" t="s">
        <v>430</v>
      </c>
      <c r="J60" s="209"/>
      <c r="K60" s="206" t="s">
        <v>31</v>
      </c>
      <c r="L60" s="204">
        <v>4.5</v>
      </c>
      <c r="M60" s="81">
        <f>Table6356811[[#This Row],[Customer Order 
(In Cases)]]*Table6356811[[#This Row],[Case Size]]</f>
        <v>0</v>
      </c>
      <c r="N60" s="207">
        <f>Table6356811[[#This Row],[Total Pieces Ordered]]*Table6356811[[#This Row],[Unit Cost]]</f>
        <v>0</v>
      </c>
    </row>
    <row r="61" spans="1:14" ht="125.1" customHeight="1" x14ac:dyDescent="0.25">
      <c r="A61" s="31" t="s">
        <v>416</v>
      </c>
      <c r="B61" s="60" t="s">
        <v>394</v>
      </c>
      <c r="C61" s="112"/>
      <c r="D61" s="11">
        <v>24</v>
      </c>
      <c r="E61" s="204">
        <v>3.2</v>
      </c>
      <c r="F61" s="204"/>
      <c r="G61" s="158"/>
      <c r="H61" s="18"/>
      <c r="I61" s="60" t="s">
        <v>431</v>
      </c>
      <c r="J61" s="209"/>
      <c r="K61" s="206" t="s">
        <v>31</v>
      </c>
      <c r="L61" s="204">
        <v>4.95</v>
      </c>
      <c r="M61" s="81">
        <f>Table6356811[[#This Row],[Customer Order 
(In Cases)]]*Table6356811[[#This Row],[Case Size]]</f>
        <v>0</v>
      </c>
      <c r="N61" s="207">
        <f>Table6356811[[#This Row],[Total Pieces Ordered]]*Table6356811[[#This Row],[Unit Cost]]</f>
        <v>0</v>
      </c>
    </row>
    <row r="62" spans="1:14" ht="125.1" customHeight="1" x14ac:dyDescent="0.25">
      <c r="A62" s="31" t="s">
        <v>416</v>
      </c>
      <c r="B62" s="60" t="s">
        <v>395</v>
      </c>
      <c r="C62" s="112"/>
      <c r="D62" s="11">
        <v>12</v>
      </c>
      <c r="E62" s="204">
        <v>5.5</v>
      </c>
      <c r="F62" s="204"/>
      <c r="G62" s="158"/>
      <c r="H62" s="18"/>
      <c r="I62" s="60" t="s">
        <v>432</v>
      </c>
      <c r="J62" s="209"/>
      <c r="K62" s="206" t="s">
        <v>433</v>
      </c>
      <c r="L62" s="204">
        <v>8.5</v>
      </c>
      <c r="M62" s="81">
        <f>Table6356811[[#This Row],[Customer Order 
(In Cases)]]*Table6356811[[#This Row],[Case Size]]</f>
        <v>0</v>
      </c>
      <c r="N62" s="207">
        <f>Table6356811[[#This Row],[Total Pieces Ordered]]*Table6356811[[#This Row],[Unit Cost]]</f>
        <v>0</v>
      </c>
    </row>
    <row r="63" spans="1:14" ht="125.1" customHeight="1" x14ac:dyDescent="0.25">
      <c r="A63" s="31" t="s">
        <v>416</v>
      </c>
      <c r="B63" s="60" t="s">
        <v>396</v>
      </c>
      <c r="C63" s="112"/>
      <c r="D63" s="11">
        <v>24</v>
      </c>
      <c r="E63" s="204">
        <v>6.45</v>
      </c>
      <c r="F63" s="204"/>
      <c r="G63" s="158"/>
      <c r="H63" s="18"/>
      <c r="I63" s="60" t="s">
        <v>434</v>
      </c>
      <c r="J63" s="209"/>
      <c r="K63" s="206" t="s">
        <v>435</v>
      </c>
      <c r="L63" s="204">
        <v>9.9499999999999993</v>
      </c>
      <c r="M63" s="81">
        <f>Table6356811[[#This Row],[Customer Order 
(In Cases)]]*Table6356811[[#This Row],[Case Size]]</f>
        <v>0</v>
      </c>
      <c r="N63" s="207">
        <f>Table6356811[[#This Row],[Total Pieces Ordered]]*Table6356811[[#This Row],[Unit Cost]]</f>
        <v>0</v>
      </c>
    </row>
    <row r="64" spans="1:14" ht="125.1" customHeight="1" x14ac:dyDescent="0.25">
      <c r="A64" s="31" t="s">
        <v>416</v>
      </c>
      <c r="B64" s="60" t="s">
        <v>397</v>
      </c>
      <c r="C64" s="112"/>
      <c r="D64" s="11">
        <v>8</v>
      </c>
      <c r="E64" s="204">
        <v>7.4</v>
      </c>
      <c r="F64" s="204"/>
      <c r="G64" s="158"/>
      <c r="H64" s="18"/>
      <c r="I64" s="60" t="s">
        <v>436</v>
      </c>
      <c r="J64" s="209"/>
      <c r="K64" s="206" t="s">
        <v>31</v>
      </c>
      <c r="L64" s="204">
        <v>10.95</v>
      </c>
      <c r="M64" s="81">
        <f>Table6356811[[#This Row],[Customer Order 
(In Cases)]]*Table6356811[[#This Row],[Case Size]]</f>
        <v>0</v>
      </c>
      <c r="N64" s="207">
        <f>Table6356811[[#This Row],[Total Pieces Ordered]]*Table6356811[[#This Row],[Unit Cost]]</f>
        <v>0</v>
      </c>
    </row>
    <row r="65" spans="1:14" ht="125.1" customHeight="1" x14ac:dyDescent="0.25">
      <c r="A65" s="31" t="s">
        <v>416</v>
      </c>
      <c r="B65" s="60" t="s">
        <v>398</v>
      </c>
      <c r="C65" s="112"/>
      <c r="D65" s="11">
        <v>8</v>
      </c>
      <c r="E65" s="204">
        <v>7.4</v>
      </c>
      <c r="F65" s="204"/>
      <c r="G65" s="158"/>
      <c r="H65" s="18"/>
      <c r="I65" s="60" t="s">
        <v>437</v>
      </c>
      <c r="J65" s="209"/>
      <c r="K65" s="206" t="s">
        <v>31</v>
      </c>
      <c r="L65" s="204">
        <v>10.95</v>
      </c>
      <c r="M65" s="81">
        <f>Table6356811[[#This Row],[Customer Order 
(In Cases)]]*Table6356811[[#This Row],[Case Size]]</f>
        <v>0</v>
      </c>
      <c r="N65" s="207">
        <f>Table6356811[[#This Row],[Total Pieces Ordered]]*Table6356811[[#This Row],[Unit Cost]]</f>
        <v>0</v>
      </c>
    </row>
    <row r="66" spans="1:14" ht="125.1" customHeight="1" x14ac:dyDescent="0.25">
      <c r="A66" s="31" t="s">
        <v>416</v>
      </c>
      <c r="B66" s="60" t="s">
        <v>399</v>
      </c>
      <c r="C66" s="112"/>
      <c r="D66" s="11">
        <v>20</v>
      </c>
      <c r="E66" s="204">
        <v>9.3000000000000007</v>
      </c>
      <c r="F66" s="204"/>
      <c r="G66" s="158"/>
      <c r="H66" s="18"/>
      <c r="I66" s="60" t="s">
        <v>538</v>
      </c>
      <c r="J66" s="209"/>
      <c r="K66" s="206" t="s">
        <v>33</v>
      </c>
      <c r="L66" s="204">
        <v>13.95</v>
      </c>
      <c r="M66" s="81">
        <f>Table6356811[[#This Row],[Customer Order 
(In Cases)]]*Table6356811[[#This Row],[Case Size]]</f>
        <v>0</v>
      </c>
      <c r="N66" s="207">
        <f>Table6356811[[#This Row],[Total Pieces Ordered]]*Table6356811[[#This Row],[Unit Cost]]</f>
        <v>0</v>
      </c>
    </row>
    <row r="67" spans="1:14" ht="125.1" customHeight="1" x14ac:dyDescent="0.25">
      <c r="A67" s="31" t="s">
        <v>416</v>
      </c>
      <c r="B67" s="60" t="s">
        <v>400</v>
      </c>
      <c r="C67" s="112"/>
      <c r="D67" s="11">
        <v>20</v>
      </c>
      <c r="E67" s="204">
        <v>9.3000000000000007</v>
      </c>
      <c r="F67" s="204"/>
      <c r="G67" s="158"/>
      <c r="H67" s="18"/>
      <c r="I67" s="60" t="s">
        <v>539</v>
      </c>
      <c r="J67" s="209"/>
      <c r="K67" s="206" t="s">
        <v>33</v>
      </c>
      <c r="L67" s="204">
        <v>13.95</v>
      </c>
      <c r="M67" s="81">
        <f>Table6356811[[#This Row],[Customer Order 
(In Cases)]]*Table6356811[[#This Row],[Case Size]]</f>
        <v>0</v>
      </c>
      <c r="N67" s="207">
        <f>Table6356811[[#This Row],[Total Pieces Ordered]]*Table6356811[[#This Row],[Unit Cost]]</f>
        <v>0</v>
      </c>
    </row>
    <row r="68" spans="1:14" ht="125.1" customHeight="1" x14ac:dyDescent="0.25">
      <c r="A68" s="31" t="s">
        <v>416</v>
      </c>
      <c r="B68" s="60" t="s">
        <v>401</v>
      </c>
      <c r="C68" s="112"/>
      <c r="D68" s="11">
        <v>24</v>
      </c>
      <c r="E68" s="204">
        <v>3.15</v>
      </c>
      <c r="F68" s="204"/>
      <c r="G68" s="158"/>
      <c r="H68" s="18"/>
      <c r="I68" s="60" t="s">
        <v>438</v>
      </c>
      <c r="J68" s="209"/>
      <c r="K68" s="206" t="s">
        <v>439</v>
      </c>
      <c r="L68" s="204">
        <v>4.95</v>
      </c>
      <c r="M68" s="81">
        <f>Table6356811[[#This Row],[Customer Order 
(In Cases)]]*Table6356811[[#This Row],[Case Size]]</f>
        <v>0</v>
      </c>
      <c r="N68" s="207">
        <f>Table6356811[[#This Row],[Total Pieces Ordered]]*Table6356811[[#This Row],[Unit Cost]]</f>
        <v>0</v>
      </c>
    </row>
    <row r="69" spans="1:14" ht="125.1" customHeight="1" x14ac:dyDescent="0.25">
      <c r="A69" s="31" t="s">
        <v>416</v>
      </c>
      <c r="B69" s="60" t="s">
        <v>402</v>
      </c>
      <c r="C69" s="112"/>
      <c r="D69" s="11">
        <v>24</v>
      </c>
      <c r="E69" s="204">
        <v>2.75</v>
      </c>
      <c r="F69" s="204"/>
      <c r="G69" s="158"/>
      <c r="H69" s="18"/>
      <c r="I69" s="60" t="s">
        <v>441</v>
      </c>
      <c r="J69" s="209"/>
      <c r="K69" s="206" t="s">
        <v>439</v>
      </c>
      <c r="L69" s="204">
        <v>4.25</v>
      </c>
      <c r="M69" s="81">
        <f>Table6356811[[#This Row],[Customer Order 
(In Cases)]]*Table6356811[[#This Row],[Case Size]]</f>
        <v>0</v>
      </c>
      <c r="N69" s="207">
        <f>Table6356811[[#This Row],[Total Pieces Ordered]]*Table6356811[[#This Row],[Unit Cost]]</f>
        <v>0</v>
      </c>
    </row>
    <row r="70" spans="1:14" ht="125.1" customHeight="1" x14ac:dyDescent="0.25">
      <c r="A70" s="31" t="s">
        <v>416</v>
      </c>
      <c r="B70" s="60" t="s">
        <v>403</v>
      </c>
      <c r="C70" s="112"/>
      <c r="D70" s="11">
        <v>24</v>
      </c>
      <c r="E70" s="204">
        <v>3.3</v>
      </c>
      <c r="F70" s="204"/>
      <c r="G70" s="158"/>
      <c r="H70" s="18"/>
      <c r="I70" s="60" t="s">
        <v>440</v>
      </c>
      <c r="J70" s="209"/>
      <c r="K70" s="206" t="s">
        <v>439</v>
      </c>
      <c r="L70" s="204">
        <v>4.95</v>
      </c>
      <c r="M70" s="81">
        <f>Table6356811[[#This Row],[Customer Order 
(In Cases)]]*Table6356811[[#This Row],[Case Size]]</f>
        <v>0</v>
      </c>
      <c r="N70" s="207">
        <f>Table6356811[[#This Row],[Total Pieces Ordered]]*Table6356811[[#This Row],[Unit Cost]]</f>
        <v>0</v>
      </c>
    </row>
    <row r="71" spans="1:14" ht="125.1" customHeight="1" x14ac:dyDescent="0.25">
      <c r="A71" s="31" t="s">
        <v>416</v>
      </c>
      <c r="B71" s="60" t="s">
        <v>404</v>
      </c>
      <c r="C71" s="112"/>
      <c r="D71" s="11">
        <v>60</v>
      </c>
      <c r="E71" s="204">
        <v>4.3499999999999996</v>
      </c>
      <c r="F71" s="204"/>
      <c r="G71" s="158"/>
      <c r="H71" s="18"/>
      <c r="I71" s="60" t="s">
        <v>442</v>
      </c>
      <c r="J71" s="209"/>
      <c r="K71" s="206" t="s">
        <v>40</v>
      </c>
      <c r="L71" s="204">
        <v>6.5</v>
      </c>
      <c r="M71" s="81">
        <f>Table6356811[[#This Row],[Customer Order 
(In Cases)]]*Table6356811[[#This Row],[Case Size]]</f>
        <v>0</v>
      </c>
      <c r="N71" s="207">
        <f>Table6356811[[#This Row],[Total Pieces Ordered]]*Table6356811[[#This Row],[Unit Cost]]</f>
        <v>0</v>
      </c>
    </row>
    <row r="72" spans="1:14" ht="125.1" customHeight="1" x14ac:dyDescent="0.25">
      <c r="A72" s="31" t="s">
        <v>416</v>
      </c>
      <c r="B72" s="60" t="s">
        <v>405</v>
      </c>
      <c r="C72" s="112"/>
      <c r="D72" s="11">
        <v>25</v>
      </c>
      <c r="E72" s="204">
        <v>8.6999999999999993</v>
      </c>
      <c r="F72" s="204"/>
      <c r="G72" s="158"/>
      <c r="H72" s="18"/>
      <c r="I72" s="60" t="s">
        <v>443</v>
      </c>
      <c r="J72" s="209"/>
      <c r="K72" s="206" t="s">
        <v>45</v>
      </c>
      <c r="L72" s="204">
        <v>12.95</v>
      </c>
      <c r="M72" s="81">
        <f>Table6356811[[#This Row],[Customer Order 
(In Cases)]]*Table6356811[[#This Row],[Case Size]]</f>
        <v>0</v>
      </c>
      <c r="N72" s="207">
        <f>Table6356811[[#This Row],[Total Pieces Ordered]]*Table6356811[[#This Row],[Unit Cost]]</f>
        <v>0</v>
      </c>
    </row>
    <row r="73" spans="1:14" ht="125.1" customHeight="1" x14ac:dyDescent="0.25">
      <c r="A73" s="31" t="s">
        <v>416</v>
      </c>
      <c r="B73" s="60" t="s">
        <v>406</v>
      </c>
      <c r="C73" s="112"/>
      <c r="D73" s="11">
        <v>36</v>
      </c>
      <c r="E73" s="204">
        <v>3.4</v>
      </c>
      <c r="F73" s="204"/>
      <c r="G73" s="158"/>
      <c r="H73" s="18"/>
      <c r="I73" s="60" t="s">
        <v>444</v>
      </c>
      <c r="J73" s="209"/>
      <c r="K73" s="206" t="s">
        <v>445</v>
      </c>
      <c r="L73" s="204">
        <v>4.95</v>
      </c>
      <c r="M73" s="81">
        <f>Table6356811[[#This Row],[Customer Order 
(In Cases)]]*Table6356811[[#This Row],[Case Size]]</f>
        <v>0</v>
      </c>
      <c r="N73" s="207">
        <f>Table6356811[[#This Row],[Total Pieces Ordered]]*Table6356811[[#This Row],[Unit Cost]]</f>
        <v>0</v>
      </c>
    </row>
    <row r="74" spans="1:14" ht="125.1" customHeight="1" x14ac:dyDescent="0.25">
      <c r="A74" s="31" t="s">
        <v>416</v>
      </c>
      <c r="B74" s="60" t="s">
        <v>407</v>
      </c>
      <c r="C74" s="112"/>
      <c r="D74" s="11">
        <v>20</v>
      </c>
      <c r="E74" s="204">
        <v>5</v>
      </c>
      <c r="F74" s="204"/>
      <c r="G74" s="158"/>
      <c r="H74" s="18"/>
      <c r="I74" s="60" t="s">
        <v>446</v>
      </c>
      <c r="J74" s="209"/>
      <c r="K74" s="206" t="s">
        <v>445</v>
      </c>
      <c r="L74" s="204">
        <v>7.5</v>
      </c>
      <c r="M74" s="81">
        <f>Table6356811[[#This Row],[Customer Order 
(In Cases)]]*Table6356811[[#This Row],[Case Size]]</f>
        <v>0</v>
      </c>
      <c r="N74" s="207">
        <f>Table6356811[[#This Row],[Total Pieces Ordered]]*Table6356811[[#This Row],[Unit Cost]]</f>
        <v>0</v>
      </c>
    </row>
    <row r="75" spans="1:14" ht="125.1" customHeight="1" x14ac:dyDescent="0.25">
      <c r="A75" s="31" t="s">
        <v>416</v>
      </c>
      <c r="B75" s="60" t="s">
        <v>408</v>
      </c>
      <c r="C75" s="112"/>
      <c r="D75" s="11">
        <v>30</v>
      </c>
      <c r="E75" s="204">
        <v>3</v>
      </c>
      <c r="F75" s="204"/>
      <c r="G75" s="158"/>
      <c r="H75" s="18"/>
      <c r="I75" s="60" t="s">
        <v>447</v>
      </c>
      <c r="J75" s="209"/>
      <c r="K75" s="206" t="s">
        <v>30</v>
      </c>
      <c r="L75" s="204">
        <v>4.5</v>
      </c>
      <c r="M75" s="81">
        <f>Table6356811[[#This Row],[Customer Order 
(In Cases)]]*Table6356811[[#This Row],[Case Size]]</f>
        <v>0</v>
      </c>
      <c r="N75" s="207">
        <f>Table6356811[[#This Row],[Total Pieces Ordered]]*Table6356811[[#This Row],[Unit Cost]]</f>
        <v>0</v>
      </c>
    </row>
    <row r="76" spans="1:14" ht="125.1" customHeight="1" x14ac:dyDescent="0.25">
      <c r="A76" s="31" t="s">
        <v>416</v>
      </c>
      <c r="B76" s="60" t="s">
        <v>409</v>
      </c>
      <c r="C76" s="112"/>
      <c r="D76" s="11">
        <v>30</v>
      </c>
      <c r="E76" s="204">
        <v>2.85</v>
      </c>
      <c r="F76" s="204"/>
      <c r="G76" s="158"/>
      <c r="H76" s="18"/>
      <c r="I76" s="60" t="s">
        <v>448</v>
      </c>
      <c r="J76" s="209"/>
      <c r="K76" s="206" t="s">
        <v>30</v>
      </c>
      <c r="L76" s="204">
        <v>4.5</v>
      </c>
      <c r="M76" s="81">
        <f>Table6356811[[#This Row],[Customer Order 
(In Cases)]]*Table6356811[[#This Row],[Case Size]]</f>
        <v>0</v>
      </c>
      <c r="N76" s="207">
        <f>Table6356811[[#This Row],[Total Pieces Ordered]]*Table6356811[[#This Row],[Unit Cost]]</f>
        <v>0</v>
      </c>
    </row>
    <row r="77" spans="1:14" ht="125.1" customHeight="1" x14ac:dyDescent="0.25">
      <c r="A77" s="31" t="s">
        <v>416</v>
      </c>
      <c r="B77" s="60" t="s">
        <v>410</v>
      </c>
      <c r="C77" s="112"/>
      <c r="D77" s="11">
        <v>36</v>
      </c>
      <c r="E77" s="204">
        <v>3</v>
      </c>
      <c r="F77" s="204"/>
      <c r="G77" s="158"/>
      <c r="H77" s="18"/>
      <c r="I77" s="60" t="s">
        <v>449</v>
      </c>
      <c r="J77" s="209"/>
      <c r="K77" s="206" t="s">
        <v>30</v>
      </c>
      <c r="L77" s="204">
        <v>4.5</v>
      </c>
      <c r="M77" s="81">
        <f>Table6356811[[#This Row],[Customer Order 
(In Cases)]]*Table6356811[[#This Row],[Case Size]]</f>
        <v>0</v>
      </c>
      <c r="N77" s="207">
        <f>Table6356811[[#This Row],[Total Pieces Ordered]]*Table6356811[[#This Row],[Unit Cost]]</f>
        <v>0</v>
      </c>
    </row>
    <row r="78" spans="1:14" ht="125.1" customHeight="1" x14ac:dyDescent="0.25">
      <c r="A78" s="31" t="s">
        <v>416</v>
      </c>
      <c r="B78" s="60" t="s">
        <v>411</v>
      </c>
      <c r="C78" s="112"/>
      <c r="D78" s="11">
        <v>36</v>
      </c>
      <c r="E78" s="204">
        <v>3</v>
      </c>
      <c r="F78" s="204"/>
      <c r="G78" s="158"/>
      <c r="H78" s="18"/>
      <c r="I78" s="60" t="s">
        <v>450</v>
      </c>
      <c r="J78" s="209"/>
      <c r="K78" s="206" t="s">
        <v>30</v>
      </c>
      <c r="L78" s="204">
        <v>4.5</v>
      </c>
      <c r="M78" s="81">
        <f>Table6356811[[#This Row],[Customer Order 
(In Cases)]]*Table6356811[[#This Row],[Case Size]]</f>
        <v>0</v>
      </c>
      <c r="N78" s="207">
        <f>Table6356811[[#This Row],[Total Pieces Ordered]]*Table6356811[[#This Row],[Unit Cost]]</f>
        <v>0</v>
      </c>
    </row>
    <row r="79" spans="1:14" ht="125.1" customHeight="1" x14ac:dyDescent="0.25">
      <c r="A79" s="31" t="s">
        <v>416</v>
      </c>
      <c r="B79" s="60" t="s">
        <v>412</v>
      </c>
      <c r="C79" s="112"/>
      <c r="D79" s="11">
        <v>36</v>
      </c>
      <c r="E79" s="204">
        <v>3</v>
      </c>
      <c r="F79" s="204"/>
      <c r="G79" s="158"/>
      <c r="H79" s="18"/>
      <c r="I79" s="60" t="s">
        <v>451</v>
      </c>
      <c r="J79" s="209"/>
      <c r="K79" s="206" t="s">
        <v>30</v>
      </c>
      <c r="L79" s="204">
        <v>4.5</v>
      </c>
      <c r="M79" s="81">
        <f>Table6356811[[#This Row],[Customer Order 
(In Cases)]]*Table6356811[[#This Row],[Case Size]]</f>
        <v>0</v>
      </c>
      <c r="N79" s="207">
        <f>Table6356811[[#This Row],[Total Pieces Ordered]]*Table6356811[[#This Row],[Unit Cost]]</f>
        <v>0</v>
      </c>
    </row>
    <row r="80" spans="1:14" ht="125.1" customHeight="1" x14ac:dyDescent="0.25">
      <c r="A80" s="31" t="s">
        <v>416</v>
      </c>
      <c r="B80" s="60" t="s">
        <v>413</v>
      </c>
      <c r="C80" s="112"/>
      <c r="D80" s="11">
        <v>1</v>
      </c>
      <c r="E80" s="204">
        <v>602.54999999999995</v>
      </c>
      <c r="F80" s="204"/>
      <c r="G80" s="158"/>
      <c r="H80" s="18"/>
      <c r="I80" s="60" t="s">
        <v>453</v>
      </c>
      <c r="J80" s="209" t="s">
        <v>527</v>
      </c>
      <c r="K80" s="206" t="s">
        <v>452</v>
      </c>
      <c r="L80" s="204">
        <v>526.5</v>
      </c>
      <c r="M80" s="81">
        <f>Table6356811[[#This Row],[Customer Order 
(In Cases)]]*Table6356811[[#This Row],[Case Size]]</f>
        <v>0</v>
      </c>
      <c r="N80" s="207">
        <f>Table6356811[[#This Row],[Total Pieces Ordered]]*Table6356811[[#This Row],[Unit Cost]]</f>
        <v>0</v>
      </c>
    </row>
    <row r="81" spans="1:14" ht="125.1" customHeight="1" x14ac:dyDescent="0.25">
      <c r="A81" s="31" t="s">
        <v>416</v>
      </c>
      <c r="B81" s="60" t="s">
        <v>414</v>
      </c>
      <c r="C81" s="112"/>
      <c r="D81" s="11">
        <v>1</v>
      </c>
      <c r="E81" s="211">
        <v>737.1</v>
      </c>
      <c r="F81" s="204"/>
      <c r="G81" s="158"/>
      <c r="H81" s="18"/>
      <c r="I81" s="60" t="s">
        <v>454</v>
      </c>
      <c r="J81" s="209" t="s">
        <v>528</v>
      </c>
      <c r="K81" s="206"/>
      <c r="L81" s="204">
        <v>1127.7</v>
      </c>
      <c r="M81" s="81">
        <f>Table6356811[[#This Row],[Customer Order 
(In Cases)]]*Table6356811[[#This Row],[Case Size]]</f>
        <v>0</v>
      </c>
      <c r="N81" s="207">
        <f>Table6356811[[#This Row],[Total Pieces Ordered]]*Table6356811[[#This Row],[Unit Cost]]</f>
        <v>0</v>
      </c>
    </row>
    <row r="82" spans="1:14" ht="125.1" customHeight="1" x14ac:dyDescent="0.25">
      <c r="A82" s="31" t="s">
        <v>416</v>
      </c>
      <c r="B82" s="60" t="s">
        <v>415</v>
      </c>
      <c r="C82" s="112"/>
      <c r="D82" s="11">
        <v>1</v>
      </c>
      <c r="E82" s="204">
        <v>432</v>
      </c>
      <c r="F82" s="204"/>
      <c r="G82" s="158"/>
      <c r="H82" s="18"/>
      <c r="I82" s="60" t="s">
        <v>455</v>
      </c>
      <c r="J82" s="209" t="s">
        <v>529</v>
      </c>
      <c r="K82" s="206" t="s">
        <v>30</v>
      </c>
      <c r="L82" s="204">
        <v>648</v>
      </c>
      <c r="M82" s="81">
        <f>Table6356811[[#This Row],[Customer Order 
(In Cases)]]*Table6356811[[#This Row],[Case Size]]</f>
        <v>0</v>
      </c>
      <c r="N82" s="207">
        <f>Table6356811[[#This Row],[Total Pieces Ordered]]*Table6356811[[#This Row],[Unit Cost]]</f>
        <v>0</v>
      </c>
    </row>
    <row r="83" spans="1:14" ht="125.1" customHeight="1" x14ac:dyDescent="0.25">
      <c r="A83" s="81" t="s">
        <v>57</v>
      </c>
      <c r="B83" s="60" t="s">
        <v>58</v>
      </c>
      <c r="C83" s="112"/>
      <c r="D83" s="60">
        <v>6</v>
      </c>
      <c r="E83" s="18">
        <v>4.95</v>
      </c>
      <c r="F83" s="60"/>
      <c r="G83" s="158"/>
      <c r="H83" s="18"/>
      <c r="I83" s="141" t="s">
        <v>379</v>
      </c>
      <c r="J83" s="205"/>
      <c r="K83" s="140" t="s">
        <v>102</v>
      </c>
      <c r="L83" s="18">
        <v>7.95</v>
      </c>
      <c r="M83" s="81">
        <f>Table6356811[[#This Row],[Customer Order 
(In Cases)]]*Table6356811[[#This Row],[Case Size]]</f>
        <v>0</v>
      </c>
      <c r="N83" s="207">
        <f>Table6356811[[#This Row],[Total Pieces Ordered]]*Table6356811[[#This Row],[Unit Cost]]</f>
        <v>0</v>
      </c>
    </row>
    <row r="84" spans="1:14" ht="125.1" customHeight="1" x14ac:dyDescent="0.25">
      <c r="A84" s="81" t="s">
        <v>57</v>
      </c>
      <c r="B84" s="60" t="s">
        <v>59</v>
      </c>
      <c r="C84" s="112"/>
      <c r="D84" s="60">
        <v>12</v>
      </c>
      <c r="E84" s="18">
        <v>3.95</v>
      </c>
      <c r="F84" s="18"/>
      <c r="G84" s="158"/>
      <c r="H84" s="18"/>
      <c r="I84" s="141" t="s">
        <v>380</v>
      </c>
      <c r="J84" s="205"/>
      <c r="K84" s="140" t="s">
        <v>35</v>
      </c>
      <c r="L84" s="18">
        <v>5.95</v>
      </c>
      <c r="M84" s="81">
        <f>Table6356811[[#This Row],[Customer Order 
(In Cases)]]*Table6356811[[#This Row],[Case Size]]</f>
        <v>0</v>
      </c>
      <c r="N84" s="207">
        <f>Table6356811[[#This Row],[Total Pieces Ordered]]*Table6356811[[#This Row],[Unit Cost]]</f>
        <v>0</v>
      </c>
    </row>
    <row r="85" spans="1:14" ht="125.1" customHeight="1" x14ac:dyDescent="0.25">
      <c r="A85" s="81" t="s">
        <v>55</v>
      </c>
      <c r="B85" s="60" t="s">
        <v>367</v>
      </c>
      <c r="C85" s="112"/>
      <c r="D85" s="18">
        <v>32</v>
      </c>
      <c r="E85" s="18">
        <v>2.25</v>
      </c>
      <c r="F85" s="18"/>
      <c r="G85" s="158"/>
      <c r="H85" s="18"/>
      <c r="I85" s="141" t="s">
        <v>88</v>
      </c>
      <c r="J85" s="205"/>
      <c r="K85" s="18" t="s">
        <v>30</v>
      </c>
      <c r="L85" s="18">
        <v>3.95</v>
      </c>
      <c r="M85" s="81">
        <f>Table6356811[[#This Row],[Customer Order 
(In Cases)]]*Table6356811[[#This Row],[Case Size]]</f>
        <v>0</v>
      </c>
      <c r="N85" s="207">
        <f>Table6356811[[#This Row],[Total Pieces Ordered]]*Table6356811[[#This Row],[Unit Cost]]</f>
        <v>0</v>
      </c>
    </row>
    <row r="86" spans="1:14" ht="125.1" customHeight="1" x14ac:dyDescent="0.25">
      <c r="A86" s="81" t="s">
        <v>55</v>
      </c>
      <c r="B86" s="60" t="s">
        <v>368</v>
      </c>
      <c r="C86" s="112"/>
      <c r="D86" s="18">
        <v>32</v>
      </c>
      <c r="E86" s="18">
        <v>2.25</v>
      </c>
      <c r="F86" s="18"/>
      <c r="G86" s="158"/>
      <c r="H86" s="18"/>
      <c r="I86" s="141" t="s">
        <v>89</v>
      </c>
      <c r="J86" s="205"/>
      <c r="K86" s="18" t="s">
        <v>30</v>
      </c>
      <c r="L86" s="18">
        <v>3.95</v>
      </c>
      <c r="M86" s="81">
        <f>Table6356811[[#This Row],[Customer Order 
(In Cases)]]*Table6356811[[#This Row],[Case Size]]</f>
        <v>0</v>
      </c>
      <c r="N86" s="207">
        <f>Table6356811[[#This Row],[Total Pieces Ordered]]*Table6356811[[#This Row],[Unit Cost]]</f>
        <v>0</v>
      </c>
    </row>
    <row r="87" spans="1:14" ht="125.1" customHeight="1" x14ac:dyDescent="0.25">
      <c r="A87" s="81" t="s">
        <v>55</v>
      </c>
      <c r="B87" s="60" t="s">
        <v>60</v>
      </c>
      <c r="C87" s="112"/>
      <c r="D87" s="60">
        <v>16</v>
      </c>
      <c r="E87" s="18">
        <v>2.5</v>
      </c>
      <c r="F87" s="18"/>
      <c r="G87" s="158"/>
      <c r="H87" s="18"/>
      <c r="I87" s="141" t="s">
        <v>90</v>
      </c>
      <c r="J87" s="205"/>
      <c r="K87" s="140" t="s">
        <v>103</v>
      </c>
      <c r="L87" s="18">
        <v>3.95</v>
      </c>
      <c r="M87" s="81">
        <f>Table6356811[[#This Row],[Customer Order 
(In Cases)]]*Table6356811[[#This Row],[Case Size]]</f>
        <v>0</v>
      </c>
      <c r="N87" s="207">
        <f>Table6356811[[#This Row],[Total Pieces Ordered]]*Table6356811[[#This Row],[Unit Cost]]</f>
        <v>0</v>
      </c>
    </row>
    <row r="88" spans="1:14" ht="125.1" customHeight="1" x14ac:dyDescent="0.25">
      <c r="A88" s="81" t="s">
        <v>55</v>
      </c>
      <c r="B88" s="60" t="s">
        <v>61</v>
      </c>
      <c r="C88" s="112"/>
      <c r="D88" s="60">
        <v>16</v>
      </c>
      <c r="E88" s="18">
        <v>2.5</v>
      </c>
      <c r="F88" s="18"/>
      <c r="G88" s="158"/>
      <c r="H88" s="18"/>
      <c r="I88" s="141" t="s">
        <v>91</v>
      </c>
      <c r="J88" s="205"/>
      <c r="K88" s="140" t="s">
        <v>103</v>
      </c>
      <c r="L88" s="18">
        <v>3.95</v>
      </c>
      <c r="M88" s="81">
        <f>Table6356811[[#This Row],[Customer Order 
(In Cases)]]*Table6356811[[#This Row],[Case Size]]</f>
        <v>0</v>
      </c>
      <c r="N88" s="207">
        <f>Table6356811[[#This Row],[Total Pieces Ordered]]*Table6356811[[#This Row],[Unit Cost]]</f>
        <v>0</v>
      </c>
    </row>
    <row r="89" spans="1:14" ht="125.1" customHeight="1" x14ac:dyDescent="0.25">
      <c r="A89" s="81" t="s">
        <v>62</v>
      </c>
      <c r="B89" s="60" t="s">
        <v>63</v>
      </c>
      <c r="C89" s="112"/>
      <c r="D89" s="60">
        <v>16</v>
      </c>
      <c r="E89" s="18">
        <v>2.5</v>
      </c>
      <c r="F89" s="18"/>
      <c r="G89" s="158"/>
      <c r="H89" s="18"/>
      <c r="I89" s="141" t="s">
        <v>92</v>
      </c>
      <c r="J89" s="205"/>
      <c r="K89" s="140" t="s">
        <v>103</v>
      </c>
      <c r="L89" s="18">
        <v>3.95</v>
      </c>
      <c r="M89" s="81">
        <f>Table6356811[[#This Row],[Customer Order 
(In Cases)]]*Table6356811[[#This Row],[Case Size]]</f>
        <v>0</v>
      </c>
      <c r="N89" s="207">
        <f>Table6356811[[#This Row],[Total Pieces Ordered]]*Table6356811[[#This Row],[Unit Cost]]</f>
        <v>0</v>
      </c>
    </row>
    <row r="90" spans="1:14" ht="125.1" customHeight="1" x14ac:dyDescent="0.25">
      <c r="A90" s="81" t="s">
        <v>62</v>
      </c>
      <c r="B90" s="60" t="s">
        <v>64</v>
      </c>
      <c r="C90" s="112"/>
      <c r="D90" s="60">
        <v>16</v>
      </c>
      <c r="E90" s="18">
        <v>2.5</v>
      </c>
      <c r="F90" s="18"/>
      <c r="G90" s="158"/>
      <c r="H90" s="18"/>
      <c r="I90" s="141" t="s">
        <v>93</v>
      </c>
      <c r="J90" s="205"/>
      <c r="K90" s="140" t="s">
        <v>103</v>
      </c>
      <c r="L90" s="18">
        <v>3.95</v>
      </c>
      <c r="M90" s="81">
        <f>Table6356811[[#This Row],[Customer Order 
(In Cases)]]*Table6356811[[#This Row],[Case Size]]</f>
        <v>0</v>
      </c>
      <c r="N90" s="207">
        <f>Table6356811[[#This Row],[Total Pieces Ordered]]*Table6356811[[#This Row],[Unit Cost]]</f>
        <v>0</v>
      </c>
    </row>
    <row r="91" spans="1:14" ht="125.1" customHeight="1" x14ac:dyDescent="0.25">
      <c r="A91" s="81" t="s">
        <v>55</v>
      </c>
      <c r="B91" s="60" t="s">
        <v>369</v>
      </c>
      <c r="C91" s="112"/>
      <c r="D91" s="60">
        <v>24</v>
      </c>
      <c r="E91" s="18">
        <v>2.5</v>
      </c>
      <c r="F91" s="18"/>
      <c r="G91" s="158"/>
      <c r="H91" s="18"/>
      <c r="I91" s="141" t="s">
        <v>377</v>
      </c>
      <c r="J91" s="60"/>
      <c r="K91" s="140" t="s">
        <v>104</v>
      </c>
      <c r="L91" s="18">
        <v>3.95</v>
      </c>
      <c r="M91" s="81">
        <f>Table6356811[[#This Row],[Customer Order 
(In Cases)]]*Table6356811[[#This Row],[Case Size]]</f>
        <v>0</v>
      </c>
      <c r="N91" s="207">
        <f>Table6356811[[#This Row],[Total Pieces Ordered]]*Table6356811[[#This Row],[Unit Cost]]</f>
        <v>0</v>
      </c>
    </row>
    <row r="92" spans="1:14" ht="125.1" customHeight="1" x14ac:dyDescent="0.25">
      <c r="A92" s="81" t="s">
        <v>62</v>
      </c>
      <c r="B92" s="60" t="s">
        <v>370</v>
      </c>
      <c r="C92" s="112"/>
      <c r="D92" s="134">
        <v>12</v>
      </c>
      <c r="E92" s="18">
        <v>2.5</v>
      </c>
      <c r="F92" s="212"/>
      <c r="G92" s="158"/>
      <c r="H92" s="18"/>
      <c r="I92" s="141" t="s">
        <v>378</v>
      </c>
      <c r="J92" s="134"/>
      <c r="K92" s="137" t="s">
        <v>104</v>
      </c>
      <c r="L92" s="18">
        <v>3.95</v>
      </c>
      <c r="M92" s="81">
        <f>Table6356811[[#This Row],[Customer Order 
(In Cases)]]*Table6356811[[#This Row],[Case Size]]</f>
        <v>0</v>
      </c>
      <c r="N92" s="207">
        <f>Table6356811[[#This Row],[Total Pieces Ordered]]*Table6356811[[#This Row],[Unit Cost]]</f>
        <v>0</v>
      </c>
    </row>
    <row r="93" spans="1:14" ht="125.1" customHeight="1" x14ac:dyDescent="0.25">
      <c r="A93" s="81" t="s">
        <v>62</v>
      </c>
      <c r="B93" s="60" t="s">
        <v>65</v>
      </c>
      <c r="C93" s="112"/>
      <c r="D93" s="60">
        <v>20</v>
      </c>
      <c r="E93" s="18">
        <v>1.6</v>
      </c>
      <c r="F93" s="18"/>
      <c r="G93" s="158"/>
      <c r="H93" s="18"/>
      <c r="I93" s="141" t="s">
        <v>94</v>
      </c>
      <c r="J93" s="205"/>
      <c r="K93" s="140" t="s">
        <v>105</v>
      </c>
      <c r="L93" s="18">
        <v>2.4</v>
      </c>
      <c r="M93" s="81">
        <f>Table6356811[[#This Row],[Customer Order 
(In Cases)]]*Table6356811[[#This Row],[Case Size]]</f>
        <v>0</v>
      </c>
      <c r="N93" s="207">
        <f>Table6356811[[#This Row],[Total Pieces Ordered]]*Table6356811[[#This Row],[Unit Cost]]</f>
        <v>0</v>
      </c>
    </row>
    <row r="94" spans="1:14" ht="125.1" customHeight="1" x14ac:dyDescent="0.25">
      <c r="A94" s="81" t="s">
        <v>55</v>
      </c>
      <c r="B94" s="60" t="s">
        <v>66</v>
      </c>
      <c r="C94" s="112"/>
      <c r="D94" s="134">
        <v>26</v>
      </c>
      <c r="E94" s="18">
        <v>2.95</v>
      </c>
      <c r="F94" s="212"/>
      <c r="G94" s="158"/>
      <c r="H94" s="18"/>
      <c r="I94" s="141" t="s">
        <v>95</v>
      </c>
      <c r="J94" s="134"/>
      <c r="K94" s="137" t="s">
        <v>106</v>
      </c>
      <c r="L94" s="18">
        <v>4.95</v>
      </c>
      <c r="M94" s="81">
        <f>Table6356811[[#This Row],[Customer Order 
(In Cases)]]*Table6356811[[#This Row],[Case Size]]</f>
        <v>0</v>
      </c>
      <c r="N94" s="207">
        <f>Table6356811[[#This Row],[Total Pieces Ordered]]*Table6356811[[#This Row],[Unit Cost]]</f>
        <v>0</v>
      </c>
    </row>
    <row r="95" spans="1:14" ht="125.1" customHeight="1" x14ac:dyDescent="0.25">
      <c r="A95" s="81" t="s">
        <v>55</v>
      </c>
      <c r="B95" s="60" t="s">
        <v>67</v>
      </c>
      <c r="C95" s="112"/>
      <c r="D95" s="213">
        <v>60</v>
      </c>
      <c r="E95" s="18">
        <v>3.25</v>
      </c>
      <c r="F95" s="214"/>
      <c r="G95" s="158"/>
      <c r="H95" s="18"/>
      <c r="I95" s="141" t="s">
        <v>96</v>
      </c>
      <c r="J95" s="130"/>
      <c r="K95" s="213" t="s">
        <v>107</v>
      </c>
      <c r="L95" s="18">
        <v>4.95</v>
      </c>
      <c r="M95" s="81">
        <f>Table6356811[[#This Row],[Customer Order 
(In Cases)]]*Table6356811[[#This Row],[Case Size]]</f>
        <v>0</v>
      </c>
      <c r="N95" s="207">
        <f>Table6356811[[#This Row],[Total Pieces Ordered]]*Table6356811[[#This Row],[Unit Cost]]</f>
        <v>0</v>
      </c>
    </row>
    <row r="96" spans="1:14" ht="125.1" customHeight="1" x14ac:dyDescent="0.25">
      <c r="A96" s="109" t="s">
        <v>68</v>
      </c>
      <c r="B96" s="60" t="s">
        <v>371</v>
      </c>
      <c r="C96" s="112"/>
      <c r="D96" s="140">
        <v>12</v>
      </c>
      <c r="E96" s="204">
        <v>6.5</v>
      </c>
      <c r="F96" s="140"/>
      <c r="G96" s="158"/>
      <c r="H96" s="18"/>
      <c r="I96" s="141" t="s">
        <v>376</v>
      </c>
      <c r="J96" s="60"/>
      <c r="K96" s="140" t="s">
        <v>35</v>
      </c>
      <c r="L96" s="204">
        <v>9.9499999999999993</v>
      </c>
      <c r="M96" s="81">
        <f>Table6356811[[#This Row],[Customer Order 
(In Cases)]]*Table6356811[[#This Row],[Case Size]]</f>
        <v>0</v>
      </c>
      <c r="N96" s="207">
        <f>Table6356811[[#This Row],[Total Pieces Ordered]]*Table6356811[[#This Row],[Unit Cost]]</f>
        <v>0</v>
      </c>
    </row>
    <row r="97" spans="1:14" ht="125.1" customHeight="1" x14ac:dyDescent="0.25">
      <c r="A97" s="81" t="s">
        <v>34</v>
      </c>
      <c r="B97" s="60" t="s">
        <v>69</v>
      </c>
      <c r="C97" s="112"/>
      <c r="D97" s="140">
        <v>10</v>
      </c>
      <c r="E97" s="204">
        <v>3.95</v>
      </c>
      <c r="F97" s="140"/>
      <c r="G97" s="158"/>
      <c r="H97" s="18"/>
      <c r="I97" s="141" t="s">
        <v>97</v>
      </c>
      <c r="J97" s="60" t="s">
        <v>541</v>
      </c>
      <c r="K97" s="140" t="s">
        <v>30</v>
      </c>
      <c r="L97" s="204">
        <v>5.95</v>
      </c>
      <c r="M97" s="81">
        <f>Table6356811[[#This Row],[Customer Order 
(In Cases)]]*Table6356811[[#This Row],[Case Size]]</f>
        <v>0</v>
      </c>
      <c r="N97" s="207">
        <f>Table6356811[[#This Row],[Total Pieces Ordered]]*Table6356811[[#This Row],[Unit Cost]]</f>
        <v>0</v>
      </c>
    </row>
    <row r="98" spans="1:14" ht="125.1" customHeight="1" x14ac:dyDescent="0.25">
      <c r="A98" s="81" t="s">
        <v>70</v>
      </c>
      <c r="B98" s="140" t="s">
        <v>71</v>
      </c>
      <c r="C98" s="83"/>
      <c r="D98" s="140">
        <v>20</v>
      </c>
      <c r="E98" s="204">
        <v>3.25</v>
      </c>
      <c r="F98" s="140"/>
      <c r="G98" s="158"/>
      <c r="H98" s="18"/>
      <c r="I98" s="141" t="s">
        <v>375</v>
      </c>
      <c r="J98" s="60" t="s">
        <v>541</v>
      </c>
      <c r="K98" s="140" t="s">
        <v>28</v>
      </c>
      <c r="L98" s="204">
        <v>4.95</v>
      </c>
      <c r="M98" s="81">
        <f>Table6356811[[#This Row],[Customer Order 
(In Cases)]]*Table6356811[[#This Row],[Case Size]]</f>
        <v>0</v>
      </c>
      <c r="N98" s="207">
        <f>Table6356811[[#This Row],[Total Pieces Ordered]]*Table6356811[[#This Row],[Unit Cost]]</f>
        <v>0</v>
      </c>
    </row>
    <row r="99" spans="1:14" ht="125.1" customHeight="1" x14ac:dyDescent="0.25">
      <c r="A99" s="81" t="s">
        <v>70</v>
      </c>
      <c r="B99" s="140" t="s">
        <v>72</v>
      </c>
      <c r="C99" s="83"/>
      <c r="D99" s="140">
        <v>20</v>
      </c>
      <c r="E99" s="204">
        <v>4.75</v>
      </c>
      <c r="F99" s="140"/>
      <c r="G99" s="158"/>
      <c r="H99" s="18"/>
      <c r="I99" s="141" t="s">
        <v>374</v>
      </c>
      <c r="J99" s="60" t="s">
        <v>541</v>
      </c>
      <c r="K99" s="140" t="s">
        <v>38</v>
      </c>
      <c r="L99" s="204">
        <v>6.95</v>
      </c>
      <c r="M99" s="81">
        <f>Table6356811[[#This Row],[Customer Order 
(In Cases)]]*Table6356811[[#This Row],[Case Size]]</f>
        <v>0</v>
      </c>
      <c r="N99" s="207">
        <f>Table6356811[[#This Row],[Total Pieces Ordered]]*Table6356811[[#This Row],[Unit Cost]]</f>
        <v>0</v>
      </c>
    </row>
    <row r="100" spans="1:14" ht="125.1" customHeight="1" x14ac:dyDescent="0.25">
      <c r="A100" s="81" t="s">
        <v>70</v>
      </c>
      <c r="B100" s="140">
        <v>532877</v>
      </c>
      <c r="C100" s="83"/>
      <c r="D100" s="140">
        <v>10</v>
      </c>
      <c r="E100" s="204">
        <v>4.5</v>
      </c>
      <c r="F100" s="140"/>
      <c r="G100" s="158"/>
      <c r="H100" s="18"/>
      <c r="I100" s="141" t="s">
        <v>98</v>
      </c>
      <c r="J100" s="60" t="s">
        <v>541</v>
      </c>
      <c r="K100" s="140" t="s">
        <v>30</v>
      </c>
      <c r="L100" s="204">
        <v>6.95</v>
      </c>
      <c r="M100" s="81">
        <f>Table6356811[[#This Row],[Customer Order 
(In Cases)]]*Table6356811[[#This Row],[Case Size]]</f>
        <v>0</v>
      </c>
      <c r="N100" s="207">
        <f>Table6356811[[#This Row],[Total Pieces Ordered]]*Table6356811[[#This Row],[Unit Cost]]</f>
        <v>0</v>
      </c>
    </row>
    <row r="101" spans="1:14" ht="125.1" customHeight="1" x14ac:dyDescent="0.25">
      <c r="A101" s="81" t="s">
        <v>18</v>
      </c>
      <c r="B101" s="140" t="s">
        <v>73</v>
      </c>
      <c r="C101" s="83"/>
      <c r="D101" s="140">
        <v>8</v>
      </c>
      <c r="E101" s="204">
        <v>9.3000000000000007</v>
      </c>
      <c r="F101" s="140"/>
      <c r="G101" s="158"/>
      <c r="H101" s="18"/>
      <c r="I101" s="141" t="s">
        <v>99</v>
      </c>
      <c r="J101" s="60" t="s">
        <v>541</v>
      </c>
      <c r="K101" s="140" t="s">
        <v>108</v>
      </c>
      <c r="L101" s="204">
        <v>13.95</v>
      </c>
      <c r="M101" s="81">
        <f>Table6356811[[#This Row],[Customer Order 
(In Cases)]]*Table6356811[[#This Row],[Case Size]]</f>
        <v>0</v>
      </c>
      <c r="N101" s="207">
        <f>Table6356811[[#This Row],[Total Pieces Ordered]]*Table6356811[[#This Row],[Unit Cost]]</f>
        <v>0</v>
      </c>
    </row>
    <row r="102" spans="1:14" ht="125.1" customHeight="1" x14ac:dyDescent="0.25">
      <c r="A102" s="81" t="s">
        <v>18</v>
      </c>
      <c r="B102" s="140" t="s">
        <v>74</v>
      </c>
      <c r="C102" s="83"/>
      <c r="D102" s="140">
        <v>8</v>
      </c>
      <c r="E102" s="204">
        <v>16.350000000000001</v>
      </c>
      <c r="F102" s="140"/>
      <c r="G102" s="158"/>
      <c r="H102" s="18"/>
      <c r="I102" s="141" t="s">
        <v>99</v>
      </c>
      <c r="J102" s="60" t="s">
        <v>541</v>
      </c>
      <c r="K102" s="140" t="s">
        <v>109</v>
      </c>
      <c r="L102" s="204">
        <v>24.95</v>
      </c>
      <c r="M102" s="81">
        <f>Table6356811[[#This Row],[Customer Order 
(In Cases)]]*Table6356811[[#This Row],[Case Size]]</f>
        <v>0</v>
      </c>
      <c r="N102" s="207">
        <f>Table6356811[[#This Row],[Total Pieces Ordered]]*Table6356811[[#This Row],[Unit Cost]]</f>
        <v>0</v>
      </c>
    </row>
    <row r="103" spans="1:14" ht="125.1" customHeight="1" x14ac:dyDescent="0.25">
      <c r="A103" s="81" t="s">
        <v>20</v>
      </c>
      <c r="B103" s="140" t="s">
        <v>75</v>
      </c>
      <c r="C103" s="83"/>
      <c r="D103" s="140">
        <v>20</v>
      </c>
      <c r="E103" s="204">
        <v>4.95</v>
      </c>
      <c r="F103" s="140"/>
      <c r="G103" s="158"/>
      <c r="H103" s="18"/>
      <c r="I103" s="141" t="s">
        <v>373</v>
      </c>
      <c r="J103" s="60"/>
      <c r="K103" s="140" t="s">
        <v>38</v>
      </c>
      <c r="L103" s="204">
        <v>7.95</v>
      </c>
      <c r="M103" s="81">
        <f>Table6356811[[#This Row],[Customer Order 
(In Cases)]]*Table6356811[[#This Row],[Case Size]]</f>
        <v>0</v>
      </c>
      <c r="N103" s="207">
        <f>Table6356811[[#This Row],[Total Pieces Ordered]]*Table6356811[[#This Row],[Unit Cost]]</f>
        <v>0</v>
      </c>
    </row>
    <row r="104" spans="1:14" ht="125.1" customHeight="1" x14ac:dyDescent="0.25">
      <c r="A104" s="81" t="s">
        <v>17</v>
      </c>
      <c r="B104" s="140" t="s">
        <v>76</v>
      </c>
      <c r="C104" s="83"/>
      <c r="D104" s="140">
        <v>24</v>
      </c>
      <c r="E104" s="204">
        <v>4.5</v>
      </c>
      <c r="F104" s="140"/>
      <c r="G104" s="158"/>
      <c r="H104" s="18"/>
      <c r="I104" s="141" t="s">
        <v>372</v>
      </c>
      <c r="J104" s="60"/>
      <c r="K104" s="140" t="s">
        <v>31</v>
      </c>
      <c r="L104" s="204">
        <v>6.95</v>
      </c>
      <c r="M104" s="81">
        <f>Table6356811[[#This Row],[Customer Order 
(In Cases)]]*Table6356811[[#This Row],[Case Size]]</f>
        <v>0</v>
      </c>
      <c r="N104" s="207">
        <f>Table6356811[[#This Row],[Total Pieces Ordered]]*Table6356811[[#This Row],[Unit Cost]]</f>
        <v>0</v>
      </c>
    </row>
    <row r="105" spans="1:14" ht="125.1" customHeight="1" x14ac:dyDescent="0.25">
      <c r="A105" s="81" t="s">
        <v>17</v>
      </c>
      <c r="B105" s="140" t="s">
        <v>77</v>
      </c>
      <c r="C105" s="83"/>
      <c r="D105" s="140">
        <v>12</v>
      </c>
      <c r="E105" s="204">
        <v>5.95</v>
      </c>
      <c r="F105" s="140"/>
      <c r="G105" s="158"/>
      <c r="H105" s="18"/>
      <c r="I105" s="141" t="s">
        <v>100</v>
      </c>
      <c r="J105" s="60" t="s">
        <v>541</v>
      </c>
      <c r="K105" s="140" t="s">
        <v>46</v>
      </c>
      <c r="L105" s="204">
        <v>8.9499999999999993</v>
      </c>
      <c r="M105" s="81">
        <f>Table6356811[[#This Row],[Customer Order 
(In Cases)]]*Table6356811[[#This Row],[Case Size]]</f>
        <v>0</v>
      </c>
      <c r="N105" s="207">
        <f>Table6356811[[#This Row],[Total Pieces Ordered]]*Table6356811[[#This Row],[Unit Cost]]</f>
        <v>0</v>
      </c>
    </row>
    <row r="106" spans="1:14" ht="125.1" customHeight="1" x14ac:dyDescent="0.25">
      <c r="A106" s="82" t="s">
        <v>17</v>
      </c>
      <c r="B106" s="140" t="s">
        <v>78</v>
      </c>
      <c r="C106" s="110"/>
      <c r="D106" s="140">
        <v>12</v>
      </c>
      <c r="E106" s="204">
        <v>5.95</v>
      </c>
      <c r="F106" s="140"/>
      <c r="G106" s="167"/>
      <c r="H106" s="168"/>
      <c r="I106" s="215" t="s">
        <v>101</v>
      </c>
      <c r="J106" s="60" t="s">
        <v>541</v>
      </c>
      <c r="K106" s="140" t="s">
        <v>46</v>
      </c>
      <c r="L106" s="204">
        <v>8.9499999999999993</v>
      </c>
      <c r="M106" s="82">
        <f>Table6356811[[#This Row],[Customer Order 
(In Cases)]]*Table6356811[[#This Row],[Case Size]]</f>
        <v>0</v>
      </c>
      <c r="N106" s="133">
        <f>Table6356811[[#This Row],[Total Pieces Ordered]]*Table6356811[[#This Row],[Unit Cost]]</f>
        <v>0</v>
      </c>
    </row>
  </sheetData>
  <sheetProtection algorithmName="SHA-512" hashValue="/C/7eHw4+a7gZtE4PfUDELHM3BxqWXSdJKZA3dQdTeuVIuMnBq6IcdJkmT8QvmjUJT/vyiwYYmOrffVysJFeOw==" saltValue="+TO9uIsWCMJryQo+fF0drg==" spinCount="100000" sheet="1" objects="1" scenarios="1" formatColumns="0" formatRows="0" sort="0" autoFilter="0" pivotTables="0"/>
  <conditionalFormatting sqref="C2:C106">
    <cfRule type="cellIs" dxfId="1" priority="1" operator="greaterThan">
      <formula>0</formula>
    </cfRule>
  </conditionalFormatting>
  <hyperlinks>
    <hyperlink ref="F1" location="'Title Page'!A1" display="Back to Table of Contents" xr:uid="{F2A0F407-E597-411E-A9F3-8E4159EEFB0E}"/>
  </hyperlinks>
  <pageMargins left="0.23622047244094491" right="0.23622047244094491" top="0.35433070866141736" bottom="0.35433070866141736" header="0.31496062992125984" footer="0.11811023622047245"/>
  <pageSetup scale="58" fitToHeight="0" orientation="landscape" r:id="rId1"/>
  <headerFooter>
    <oddFooter>Page &amp;P&amp;R&amp;A</oddFooter>
  </headerFooter>
  <drawing r:id="rId2"/>
  <tableParts count="1">
    <tablePart r:id="rId3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C23DB3-42CC-4DEF-BF53-51E441D1161F}">
  <sheetPr>
    <tabColor rgb="FFD2E6C4"/>
    <pageSetUpPr fitToPage="1"/>
  </sheetPr>
  <dimension ref="A1:N81"/>
  <sheetViews>
    <sheetView showGridLines="0" tabSelected="1" topLeftCell="B1" workbookViewId="0">
      <pane ySplit="2" topLeftCell="A3" activePane="bottomLeft" state="frozen"/>
      <selection activeCell="B19" sqref="B19"/>
      <selection pane="bottomLeft" activeCell="B19" sqref="B19"/>
    </sheetView>
  </sheetViews>
  <sheetFormatPr defaultRowHeight="18.75" x14ac:dyDescent="0.25"/>
  <cols>
    <col min="1" max="1" width="15.7109375" style="17" hidden="1" customWidth="1"/>
    <col min="2" max="2" width="15.7109375" style="10" customWidth="1"/>
    <col min="3" max="3" width="15.7109375" style="52" customWidth="1"/>
    <col min="4" max="5" width="10.7109375" style="10" customWidth="1"/>
    <col min="6" max="6" width="30.7109375" style="10" bestFit="1" customWidth="1"/>
    <col min="7" max="7" width="15.140625" style="39" bestFit="1" customWidth="1"/>
    <col min="8" max="8" width="10.7109375" style="10" bestFit="1" customWidth="1"/>
    <col min="9" max="9" width="35.7109375" style="10" customWidth="1"/>
    <col min="10" max="11" width="15.7109375" style="10" customWidth="1"/>
    <col min="12" max="12" width="10.7109375" customWidth="1"/>
    <col min="13" max="13" width="10.7109375" style="10" customWidth="1"/>
    <col min="14" max="14" width="10.7109375" style="40" customWidth="1"/>
    <col min="15" max="16384" width="9.140625" style="10"/>
  </cols>
  <sheetData>
    <row r="1" spans="1:14" customFormat="1" ht="24" thickBot="1" x14ac:dyDescent="0.4">
      <c r="A1" s="50"/>
      <c r="B1" s="32" t="s">
        <v>115</v>
      </c>
      <c r="C1" s="33"/>
      <c r="D1" s="34"/>
      <c r="E1" s="53" t="s">
        <v>16</v>
      </c>
      <c r="F1" s="216" t="s">
        <v>21</v>
      </c>
      <c r="G1" s="35"/>
      <c r="J1" s="70" t="s">
        <v>44</v>
      </c>
      <c r="K1" s="71">
        <f>SUM(Table63[Extended Cost])</f>
        <v>0</v>
      </c>
      <c r="L1" s="217"/>
      <c r="M1" s="217"/>
      <c r="N1" s="40"/>
    </row>
    <row r="2" spans="1:14" customFormat="1" ht="45" x14ac:dyDescent="0.25">
      <c r="A2" s="44" t="s">
        <v>7</v>
      </c>
      <c r="B2" s="218" t="s">
        <v>9</v>
      </c>
      <c r="C2" s="218" t="s">
        <v>22</v>
      </c>
      <c r="D2" s="218" t="s">
        <v>13</v>
      </c>
      <c r="E2" s="219" t="s">
        <v>14</v>
      </c>
      <c r="F2" s="218" t="s">
        <v>8</v>
      </c>
      <c r="G2" s="220" t="s">
        <v>10</v>
      </c>
      <c r="H2" s="221" t="s">
        <v>11</v>
      </c>
      <c r="I2" s="218" t="s">
        <v>12</v>
      </c>
      <c r="J2" s="222" t="s">
        <v>27</v>
      </c>
      <c r="K2" s="223" t="s">
        <v>41</v>
      </c>
      <c r="L2" s="219" t="s">
        <v>15</v>
      </c>
      <c r="M2" s="224" t="s">
        <v>26</v>
      </c>
      <c r="N2" s="219" t="s">
        <v>23</v>
      </c>
    </row>
    <row r="3" spans="1:14" ht="125.1" customHeight="1" x14ac:dyDescent="0.25">
      <c r="A3" s="60" t="s">
        <v>79</v>
      </c>
      <c r="B3" s="206" t="s">
        <v>118</v>
      </c>
      <c r="C3" s="241"/>
      <c r="D3" s="203">
        <v>3</v>
      </c>
      <c r="E3" s="225">
        <v>20</v>
      </c>
      <c r="F3" s="11"/>
      <c r="G3" s="203"/>
      <c r="H3" s="206"/>
      <c r="I3" s="60" t="s">
        <v>149</v>
      </c>
      <c r="J3" s="60" t="s">
        <v>150</v>
      </c>
      <c r="K3" s="60" t="s">
        <v>204</v>
      </c>
      <c r="L3" s="204">
        <v>34.950000000000003</v>
      </c>
      <c r="M3" s="203">
        <f>Table63[[#This Row],[Case Size]]*Table63[[#This Row],[Customer Order 
(In Cases)]]</f>
        <v>0</v>
      </c>
      <c r="N3" s="207">
        <f>Table63[[#This Row],[Total Pieces Ordered]]*Table63[[#This Row],[Unit Cost]]</f>
        <v>0</v>
      </c>
    </row>
    <row r="4" spans="1:14" ht="125.1" customHeight="1" x14ac:dyDescent="0.25">
      <c r="A4" s="62" t="s">
        <v>79</v>
      </c>
      <c r="B4" s="206" t="s">
        <v>81</v>
      </c>
      <c r="C4" s="241"/>
      <c r="D4" s="203">
        <v>6</v>
      </c>
      <c r="E4" s="225">
        <v>23.5</v>
      </c>
      <c r="F4" s="11"/>
      <c r="G4" s="226"/>
      <c r="H4" s="226"/>
      <c r="I4" s="60" t="s">
        <v>151</v>
      </c>
      <c r="J4" s="60" t="s">
        <v>152</v>
      </c>
      <c r="K4" s="60" t="s">
        <v>110</v>
      </c>
      <c r="L4" s="204">
        <v>34.950000000000003</v>
      </c>
      <c r="M4" s="203">
        <f>Table63[[#This Row],[Case Size]]*Table63[[#This Row],[Customer Order 
(In Cases)]]</f>
        <v>0</v>
      </c>
      <c r="N4" s="207">
        <f>Table63[[#This Row],[Total Pieces Ordered]]*Table63[[#This Row],[Unit Cost]]</f>
        <v>0</v>
      </c>
    </row>
    <row r="5" spans="1:14" ht="125.1" customHeight="1" x14ac:dyDescent="0.25">
      <c r="A5" s="62" t="s">
        <v>79</v>
      </c>
      <c r="B5" s="206" t="s">
        <v>80</v>
      </c>
      <c r="C5" s="241"/>
      <c r="D5" s="203">
        <v>6</v>
      </c>
      <c r="E5" s="225">
        <v>26.95</v>
      </c>
      <c r="F5" s="11"/>
      <c r="G5" s="227"/>
      <c r="H5" s="226"/>
      <c r="I5" s="60" t="s">
        <v>151</v>
      </c>
      <c r="J5" s="60" t="s">
        <v>152</v>
      </c>
      <c r="K5" s="60" t="s">
        <v>112</v>
      </c>
      <c r="L5" s="204">
        <v>39.950000000000003</v>
      </c>
      <c r="M5" s="228">
        <f>Table63[[#This Row],[Case Size]]*Table63[[#This Row],[Customer Order 
(In Cases)]]</f>
        <v>0</v>
      </c>
      <c r="N5" s="207">
        <f>Table63[[#This Row],[Total Pieces Ordered]]*Table63[[#This Row],[Unit Cost]]</f>
        <v>0</v>
      </c>
    </row>
    <row r="6" spans="1:14" ht="125.1" customHeight="1" x14ac:dyDescent="0.25">
      <c r="A6" s="62" t="s">
        <v>79</v>
      </c>
      <c r="B6" s="206" t="s">
        <v>119</v>
      </c>
      <c r="C6" s="241"/>
      <c r="D6" s="203">
        <v>3</v>
      </c>
      <c r="E6" s="225">
        <v>26.95</v>
      </c>
      <c r="F6" s="11"/>
      <c r="G6" s="227"/>
      <c r="H6" s="226"/>
      <c r="I6" s="60" t="s">
        <v>153</v>
      </c>
      <c r="J6" s="60" t="s">
        <v>152</v>
      </c>
      <c r="K6" s="60" t="s">
        <v>205</v>
      </c>
      <c r="L6" s="204">
        <v>39.950000000000003</v>
      </c>
      <c r="M6" s="228">
        <f>Table63[[#This Row],[Case Size]]*Table63[[#This Row],[Customer Order 
(In Cases)]]</f>
        <v>0</v>
      </c>
      <c r="N6" s="207">
        <f>Table63[[#This Row],[Total Pieces Ordered]]*Table63[[#This Row],[Unit Cost]]</f>
        <v>0</v>
      </c>
    </row>
    <row r="7" spans="1:14" ht="125.1" customHeight="1" x14ac:dyDescent="0.25">
      <c r="A7" s="62" t="s">
        <v>79</v>
      </c>
      <c r="B7" s="206" t="s">
        <v>86</v>
      </c>
      <c r="C7" s="241"/>
      <c r="D7" s="203">
        <v>6</v>
      </c>
      <c r="E7" s="225">
        <v>26.95</v>
      </c>
      <c r="F7" s="11"/>
      <c r="G7" s="227"/>
      <c r="H7" s="226"/>
      <c r="I7" s="60" t="s">
        <v>154</v>
      </c>
      <c r="J7" s="60" t="s">
        <v>155</v>
      </c>
      <c r="K7" s="60" t="s">
        <v>112</v>
      </c>
      <c r="L7" s="204">
        <v>39.950000000000003</v>
      </c>
      <c r="M7" s="228">
        <f>Table63[[#This Row],[Case Size]]*Table63[[#This Row],[Customer Order 
(In Cases)]]</f>
        <v>0</v>
      </c>
      <c r="N7" s="207">
        <f>Table63[[#This Row],[Total Pieces Ordered]]*Table63[[#This Row],[Unit Cost]]</f>
        <v>0</v>
      </c>
    </row>
    <row r="8" spans="1:14" ht="125.1" customHeight="1" x14ac:dyDescent="0.25">
      <c r="A8" s="62" t="s">
        <v>79</v>
      </c>
      <c r="B8" s="206" t="s">
        <v>120</v>
      </c>
      <c r="C8" s="241"/>
      <c r="D8" s="203">
        <v>6</v>
      </c>
      <c r="E8" s="225">
        <v>26.95</v>
      </c>
      <c r="F8" s="11"/>
      <c r="G8" s="227"/>
      <c r="H8" s="226"/>
      <c r="I8" s="60" t="s">
        <v>156</v>
      </c>
      <c r="J8" s="205" t="s">
        <v>157</v>
      </c>
      <c r="K8" s="60" t="s">
        <v>205</v>
      </c>
      <c r="L8" s="204">
        <v>39.950000000000003</v>
      </c>
      <c r="M8" s="228">
        <f>Table63[[#This Row],[Case Size]]*Table63[[#This Row],[Customer Order 
(In Cases)]]</f>
        <v>0</v>
      </c>
      <c r="N8" s="207">
        <f>Table63[[#This Row],[Total Pieces Ordered]]*Table63[[#This Row],[Unit Cost]]</f>
        <v>0</v>
      </c>
    </row>
    <row r="9" spans="1:14" ht="125.1" customHeight="1" x14ac:dyDescent="0.25">
      <c r="A9" s="62" t="s">
        <v>79</v>
      </c>
      <c r="B9" s="206" t="s">
        <v>85</v>
      </c>
      <c r="C9" s="241"/>
      <c r="D9" s="203">
        <v>6</v>
      </c>
      <c r="E9" s="225">
        <v>15.95</v>
      </c>
      <c r="F9" s="11"/>
      <c r="G9" s="227"/>
      <c r="H9" s="226"/>
      <c r="I9" s="60" t="s">
        <v>158</v>
      </c>
      <c r="J9" s="205" t="s">
        <v>159</v>
      </c>
      <c r="K9" s="60" t="s">
        <v>113</v>
      </c>
      <c r="L9" s="204">
        <v>24.95</v>
      </c>
      <c r="M9" s="228">
        <f>Table63[[#This Row],[Case Size]]*Table63[[#This Row],[Customer Order 
(In Cases)]]</f>
        <v>0</v>
      </c>
      <c r="N9" s="207">
        <f>Table63[[#This Row],[Total Pieces Ordered]]*Table63[[#This Row],[Unit Cost]]</f>
        <v>0</v>
      </c>
    </row>
    <row r="10" spans="1:14" ht="125.1" customHeight="1" x14ac:dyDescent="0.25">
      <c r="A10" s="18" t="s">
        <v>79</v>
      </c>
      <c r="B10" s="206" t="s">
        <v>121</v>
      </c>
      <c r="C10" s="241"/>
      <c r="D10" s="203">
        <v>6</v>
      </c>
      <c r="E10" s="225">
        <v>9.9499999999999993</v>
      </c>
      <c r="F10" s="11"/>
      <c r="G10" s="205"/>
      <c r="H10" s="18"/>
      <c r="I10" s="60" t="s">
        <v>160</v>
      </c>
      <c r="J10" s="60" t="s">
        <v>161</v>
      </c>
      <c r="K10" s="60" t="s">
        <v>111</v>
      </c>
      <c r="L10" s="225">
        <v>18.95</v>
      </c>
      <c r="M10" s="81">
        <f>Table63[[#This Row],[Case Size]]*Table63[[#This Row],[Customer Order 
(In Cases)]]</f>
        <v>0</v>
      </c>
      <c r="N10" s="207">
        <f>Table63[[#This Row],[Total Pieces Ordered]]*Table63[[#This Row],[Unit Cost]]</f>
        <v>0</v>
      </c>
    </row>
    <row r="11" spans="1:14" ht="125.1" customHeight="1" x14ac:dyDescent="0.25">
      <c r="A11" s="18" t="s">
        <v>79</v>
      </c>
      <c r="B11" s="206" t="s">
        <v>82</v>
      </c>
      <c r="C11" s="241"/>
      <c r="D11" s="203">
        <v>6</v>
      </c>
      <c r="E11" s="225">
        <v>9.9499999999999993</v>
      </c>
      <c r="F11" s="11"/>
      <c r="G11" s="205"/>
      <c r="H11" s="18"/>
      <c r="I11" s="60" t="s">
        <v>162</v>
      </c>
      <c r="J11" s="60" t="s">
        <v>150</v>
      </c>
      <c r="K11" s="60" t="s">
        <v>111</v>
      </c>
      <c r="L11" s="225">
        <v>18.95</v>
      </c>
      <c r="M11" s="81">
        <f>Table63[[#This Row],[Case Size]]*Table63[[#This Row],[Customer Order 
(In Cases)]]</f>
        <v>0</v>
      </c>
      <c r="N11" s="207">
        <f>Table63[[#This Row],[Total Pieces Ordered]]*Table63[[#This Row],[Unit Cost]]</f>
        <v>0</v>
      </c>
    </row>
    <row r="12" spans="1:14" ht="125.1" customHeight="1" x14ac:dyDescent="0.25">
      <c r="A12" s="18" t="s">
        <v>79</v>
      </c>
      <c r="B12" s="206" t="s">
        <v>122</v>
      </c>
      <c r="C12" s="241"/>
      <c r="D12" s="203">
        <v>6</v>
      </c>
      <c r="E12" s="225">
        <v>9.9499999999999993</v>
      </c>
      <c r="F12" s="11"/>
      <c r="G12" s="205"/>
      <c r="H12" s="18"/>
      <c r="I12" s="60" t="s">
        <v>163</v>
      </c>
      <c r="J12" s="60" t="s">
        <v>164</v>
      </c>
      <c r="K12" s="60" t="s">
        <v>111</v>
      </c>
      <c r="L12" s="225">
        <v>18.95</v>
      </c>
      <c r="M12" s="81">
        <f>Table63[[#This Row],[Case Size]]*Table63[[#This Row],[Customer Order 
(In Cases)]]</f>
        <v>0</v>
      </c>
      <c r="N12" s="207">
        <f>Table63[[#This Row],[Total Pieces Ordered]]*Table63[[#This Row],[Unit Cost]]</f>
        <v>0</v>
      </c>
    </row>
    <row r="13" spans="1:14" ht="125.1" customHeight="1" x14ac:dyDescent="0.25">
      <c r="A13" s="18" t="s">
        <v>79</v>
      </c>
      <c r="B13" s="206" t="s">
        <v>83</v>
      </c>
      <c r="C13" s="241"/>
      <c r="D13" s="203">
        <v>6</v>
      </c>
      <c r="E13" s="225">
        <v>9.9499999999999993</v>
      </c>
      <c r="F13" s="11"/>
      <c r="G13" s="205"/>
      <c r="H13" s="18"/>
      <c r="I13" s="60" t="s">
        <v>165</v>
      </c>
      <c r="J13" s="60" t="s">
        <v>166</v>
      </c>
      <c r="K13" s="60" t="s">
        <v>112</v>
      </c>
      <c r="L13" s="225">
        <v>18.95</v>
      </c>
      <c r="M13" s="81">
        <f>Table63[[#This Row],[Case Size]]*Table63[[#This Row],[Customer Order 
(In Cases)]]</f>
        <v>0</v>
      </c>
      <c r="N13" s="207">
        <f>Table63[[#This Row],[Total Pieces Ordered]]*Table63[[#This Row],[Unit Cost]]</f>
        <v>0</v>
      </c>
    </row>
    <row r="14" spans="1:14" ht="125.1" customHeight="1" x14ac:dyDescent="0.25">
      <c r="A14" s="18" t="s">
        <v>79</v>
      </c>
      <c r="B14" s="206" t="s">
        <v>84</v>
      </c>
      <c r="C14" s="241"/>
      <c r="D14" s="203">
        <v>6</v>
      </c>
      <c r="E14" s="225">
        <v>9.9499999999999993</v>
      </c>
      <c r="F14" s="11"/>
      <c r="G14" s="205"/>
      <c r="H14" s="18"/>
      <c r="I14" s="60" t="s">
        <v>167</v>
      </c>
      <c r="J14" s="60" t="s">
        <v>150</v>
      </c>
      <c r="K14" s="60" t="s">
        <v>111</v>
      </c>
      <c r="L14" s="225">
        <v>18.95</v>
      </c>
      <c r="M14" s="81">
        <f>Table63[[#This Row],[Case Size]]*Table63[[#This Row],[Customer Order 
(In Cases)]]</f>
        <v>0</v>
      </c>
      <c r="N14" s="207">
        <f>Table63[[#This Row],[Total Pieces Ordered]]*Table63[[#This Row],[Unit Cost]]</f>
        <v>0</v>
      </c>
    </row>
    <row r="15" spans="1:14" ht="125.1" customHeight="1" x14ac:dyDescent="0.25">
      <c r="A15" s="18" t="s">
        <v>79</v>
      </c>
      <c r="B15" s="206" t="s">
        <v>123</v>
      </c>
      <c r="C15" s="241"/>
      <c r="D15" s="203">
        <v>6</v>
      </c>
      <c r="E15" s="225">
        <v>9.9499999999999993</v>
      </c>
      <c r="F15" s="11"/>
      <c r="G15" s="205"/>
      <c r="H15" s="18"/>
      <c r="I15" s="60" t="s">
        <v>168</v>
      </c>
      <c r="J15" s="60" t="s">
        <v>169</v>
      </c>
      <c r="K15" s="60" t="s">
        <v>111</v>
      </c>
      <c r="L15" s="225">
        <v>18.95</v>
      </c>
      <c r="M15" s="81">
        <f>Table63[[#This Row],[Case Size]]*Table63[[#This Row],[Customer Order 
(In Cases)]]</f>
        <v>0</v>
      </c>
      <c r="N15" s="207">
        <f>Table63[[#This Row],[Total Pieces Ordered]]*Table63[[#This Row],[Unit Cost]]</f>
        <v>0</v>
      </c>
    </row>
    <row r="16" spans="1:14" ht="125.1" customHeight="1" x14ac:dyDescent="0.25">
      <c r="A16" s="18" t="s">
        <v>79</v>
      </c>
      <c r="B16" s="206" t="s">
        <v>124</v>
      </c>
      <c r="C16" s="241"/>
      <c r="D16" s="203">
        <v>6</v>
      </c>
      <c r="E16" s="225">
        <v>9.9499999999999993</v>
      </c>
      <c r="F16" s="11"/>
      <c r="G16" s="205"/>
      <c r="H16" s="18"/>
      <c r="I16" s="60" t="s">
        <v>170</v>
      </c>
      <c r="J16" s="60" t="s">
        <v>171</v>
      </c>
      <c r="K16" s="60" t="s">
        <v>111</v>
      </c>
      <c r="L16" s="225">
        <v>18.95</v>
      </c>
      <c r="M16" s="81">
        <f>Table63[[#This Row],[Case Size]]*Table63[[#This Row],[Customer Order 
(In Cases)]]</f>
        <v>0</v>
      </c>
      <c r="N16" s="207">
        <f>Table63[[#This Row],[Total Pieces Ordered]]*Table63[[#This Row],[Unit Cost]]</f>
        <v>0</v>
      </c>
    </row>
    <row r="17" spans="1:14" s="37" customFormat="1" ht="125.1" customHeight="1" x14ac:dyDescent="0.25">
      <c r="A17" s="18" t="s">
        <v>79</v>
      </c>
      <c r="B17" s="206" t="s">
        <v>125</v>
      </c>
      <c r="C17" s="241"/>
      <c r="D17" s="203">
        <v>2</v>
      </c>
      <c r="E17" s="225">
        <v>9.9499999999999993</v>
      </c>
      <c r="F17" s="11"/>
      <c r="G17" s="205"/>
      <c r="H17" s="18"/>
      <c r="I17" s="60" t="s">
        <v>172</v>
      </c>
      <c r="J17" s="229" t="s">
        <v>173</v>
      </c>
      <c r="K17" s="60" t="s">
        <v>113</v>
      </c>
      <c r="L17" s="204">
        <v>18.95</v>
      </c>
      <c r="M17" s="81">
        <f>Table63[[#This Row],[Case Size]]*Table63[[#This Row],[Customer Order 
(In Cases)]]</f>
        <v>0</v>
      </c>
      <c r="N17" s="207">
        <f>Table63[[#This Row],[Total Pieces Ordered]]*Table63[[#This Row],[Unit Cost]]</f>
        <v>0</v>
      </c>
    </row>
    <row r="18" spans="1:14" ht="125.1" customHeight="1" x14ac:dyDescent="0.25">
      <c r="A18" s="18" t="s">
        <v>79</v>
      </c>
      <c r="B18" s="206" t="s">
        <v>126</v>
      </c>
      <c r="C18" s="241"/>
      <c r="D18" s="203">
        <v>1</v>
      </c>
      <c r="E18" s="225">
        <v>40</v>
      </c>
      <c r="F18" s="11"/>
      <c r="G18" s="205"/>
      <c r="H18" s="18"/>
      <c r="I18" s="60" t="s">
        <v>174</v>
      </c>
      <c r="J18" s="205" t="s">
        <v>175</v>
      </c>
      <c r="K18" s="60" t="s">
        <v>206</v>
      </c>
      <c r="L18" s="204">
        <v>59.95</v>
      </c>
      <c r="M18" s="81">
        <f>Table63[[#This Row],[Case Size]]*Table63[[#This Row],[Customer Order 
(In Cases)]]</f>
        <v>0</v>
      </c>
      <c r="N18" s="207">
        <f>Table63[[#This Row],[Total Pieces Ordered]]*Table63[[#This Row],[Unit Cost]]</f>
        <v>0</v>
      </c>
    </row>
    <row r="19" spans="1:14" ht="125.1" customHeight="1" x14ac:dyDescent="0.25">
      <c r="A19" s="113" t="s">
        <v>521</v>
      </c>
      <c r="B19" s="11" t="s">
        <v>522</v>
      </c>
      <c r="C19" s="241"/>
      <c r="D19" s="203">
        <v>6</v>
      </c>
      <c r="E19" s="230">
        <v>10</v>
      </c>
      <c r="F19" s="11"/>
      <c r="G19" s="205"/>
      <c r="H19" s="18"/>
      <c r="I19" s="18" t="s">
        <v>523</v>
      </c>
      <c r="J19" s="204"/>
      <c r="K19" s="231"/>
      <c r="L19" s="230">
        <v>16.95</v>
      </c>
      <c r="M19" s="81">
        <f>Table63[[#This Row],[Case Size]]*Table63[[#This Row],[Customer Order 
(In Cases)]]</f>
        <v>0</v>
      </c>
      <c r="N19" s="207">
        <f>Table63[[#This Row],[Total Pieces Ordered]]*Table63[[#This Row],[Unit Cost]]</f>
        <v>0</v>
      </c>
    </row>
    <row r="20" spans="1:14" ht="125.1" customHeight="1" x14ac:dyDescent="0.25">
      <c r="A20" s="113" t="s">
        <v>521</v>
      </c>
      <c r="B20" s="81">
        <v>14698002024</v>
      </c>
      <c r="C20" s="241"/>
      <c r="D20" s="203">
        <v>6</v>
      </c>
      <c r="E20" s="230">
        <v>10</v>
      </c>
      <c r="F20" s="11"/>
      <c r="G20" s="205"/>
      <c r="H20" s="18"/>
      <c r="I20" s="18" t="s">
        <v>524</v>
      </c>
      <c r="J20" s="204"/>
      <c r="K20" s="231"/>
      <c r="L20" s="230">
        <v>16.95</v>
      </c>
      <c r="M20" s="81">
        <f>Table63[[#This Row],[Case Size]]*Table63[[#This Row],[Customer Order 
(In Cases)]]</f>
        <v>0</v>
      </c>
      <c r="N20" s="207">
        <f>Table63[[#This Row],[Total Pieces Ordered]]*Table63[[#This Row],[Unit Cost]]</f>
        <v>0</v>
      </c>
    </row>
    <row r="21" spans="1:14" ht="125.1" customHeight="1" x14ac:dyDescent="0.25">
      <c r="A21" s="18" t="s">
        <v>116</v>
      </c>
      <c r="B21" s="206" t="s">
        <v>127</v>
      </c>
      <c r="C21" s="241"/>
      <c r="D21" s="203">
        <v>2</v>
      </c>
      <c r="E21" s="225">
        <v>16.95</v>
      </c>
      <c r="F21" s="11"/>
      <c r="G21" s="205"/>
      <c r="H21" s="18"/>
      <c r="I21" s="60" t="s">
        <v>176</v>
      </c>
      <c r="J21" s="204" t="s">
        <v>177</v>
      </c>
      <c r="K21" s="60" t="s">
        <v>207</v>
      </c>
      <c r="L21" s="204">
        <v>29.95</v>
      </c>
      <c r="M21" s="81">
        <f>Table63[[#This Row],[Case Size]]*Table63[[#This Row],[Customer Order 
(In Cases)]]</f>
        <v>0</v>
      </c>
      <c r="N21" s="207">
        <f>Table63[[#This Row],[Total Pieces Ordered]]*Table63[[#This Row],[Unit Cost]]</f>
        <v>0</v>
      </c>
    </row>
    <row r="22" spans="1:14" ht="125.1" customHeight="1" x14ac:dyDescent="0.25">
      <c r="A22" s="18" t="s">
        <v>116</v>
      </c>
      <c r="B22" s="206" t="s">
        <v>128</v>
      </c>
      <c r="C22" s="241"/>
      <c r="D22" s="203">
        <v>2</v>
      </c>
      <c r="E22" s="225">
        <v>16.95</v>
      </c>
      <c r="F22" s="11"/>
      <c r="G22" s="205"/>
      <c r="H22" s="18"/>
      <c r="I22" s="60" t="s">
        <v>178</v>
      </c>
      <c r="J22" s="204" t="s">
        <v>177</v>
      </c>
      <c r="K22" s="60" t="s">
        <v>207</v>
      </c>
      <c r="L22" s="204">
        <v>29.95</v>
      </c>
      <c r="M22" s="81">
        <f>Table63[[#This Row],[Case Size]]*Table63[[#This Row],[Customer Order 
(In Cases)]]</f>
        <v>0</v>
      </c>
      <c r="N22" s="207">
        <f>Table63[[#This Row],[Total Pieces Ordered]]*Table63[[#This Row],[Unit Cost]]</f>
        <v>0</v>
      </c>
    </row>
    <row r="23" spans="1:14" ht="125.1" customHeight="1" x14ac:dyDescent="0.25">
      <c r="A23" s="18" t="s">
        <v>116</v>
      </c>
      <c r="B23" s="206" t="s">
        <v>129</v>
      </c>
      <c r="C23" s="241"/>
      <c r="D23" s="203">
        <v>2</v>
      </c>
      <c r="E23" s="225">
        <v>16.95</v>
      </c>
      <c r="F23" s="11"/>
      <c r="G23" s="205"/>
      <c r="H23" s="18"/>
      <c r="I23" s="60" t="s">
        <v>179</v>
      </c>
      <c r="J23" s="204" t="s">
        <v>177</v>
      </c>
      <c r="K23" s="60" t="s">
        <v>207</v>
      </c>
      <c r="L23" s="204">
        <v>29.95</v>
      </c>
      <c r="M23" s="81">
        <f>Table63[[#This Row],[Case Size]]*Table63[[#This Row],[Customer Order 
(In Cases)]]</f>
        <v>0</v>
      </c>
      <c r="N23" s="207">
        <f>Table63[[#This Row],[Total Pieces Ordered]]*Table63[[#This Row],[Unit Cost]]</f>
        <v>0</v>
      </c>
    </row>
    <row r="24" spans="1:14" ht="125.1" customHeight="1" x14ac:dyDescent="0.25">
      <c r="A24" s="18" t="s">
        <v>116</v>
      </c>
      <c r="B24" s="206" t="s">
        <v>130</v>
      </c>
      <c r="C24" s="241"/>
      <c r="D24" s="203">
        <v>2</v>
      </c>
      <c r="E24" s="225">
        <v>16.95</v>
      </c>
      <c r="F24" s="11"/>
      <c r="G24" s="205"/>
      <c r="H24" s="18"/>
      <c r="I24" s="60" t="s">
        <v>180</v>
      </c>
      <c r="J24" s="204" t="s">
        <v>177</v>
      </c>
      <c r="K24" s="60" t="s">
        <v>207</v>
      </c>
      <c r="L24" s="204">
        <v>29.95</v>
      </c>
      <c r="M24" s="81">
        <f>Table63[[#This Row],[Case Size]]*Table63[[#This Row],[Customer Order 
(In Cases)]]</f>
        <v>0</v>
      </c>
      <c r="N24" s="207">
        <f>Table63[[#This Row],[Total Pieces Ordered]]*Table63[[#This Row],[Unit Cost]]</f>
        <v>0</v>
      </c>
    </row>
    <row r="25" spans="1:14" ht="125.1" customHeight="1" x14ac:dyDescent="0.25">
      <c r="A25" s="18" t="s">
        <v>116</v>
      </c>
      <c r="B25" s="206" t="s">
        <v>131</v>
      </c>
      <c r="C25" s="241"/>
      <c r="D25" s="203">
        <v>2</v>
      </c>
      <c r="E25" s="225">
        <v>16.95</v>
      </c>
      <c r="F25" s="11"/>
      <c r="G25" s="205"/>
      <c r="H25" s="18"/>
      <c r="I25" s="60" t="s">
        <v>181</v>
      </c>
      <c r="J25" s="204" t="s">
        <v>177</v>
      </c>
      <c r="K25" s="60" t="s">
        <v>207</v>
      </c>
      <c r="L25" s="204">
        <v>29.95</v>
      </c>
      <c r="M25" s="81">
        <f>Table63[[#This Row],[Case Size]]*Table63[[#This Row],[Customer Order 
(In Cases)]]</f>
        <v>0</v>
      </c>
      <c r="N25" s="207">
        <f>Table63[[#This Row],[Total Pieces Ordered]]*Table63[[#This Row],[Unit Cost]]</f>
        <v>0</v>
      </c>
    </row>
    <row r="26" spans="1:14" ht="125.1" customHeight="1" x14ac:dyDescent="0.25">
      <c r="A26" s="18" t="s">
        <v>116</v>
      </c>
      <c r="B26" s="206" t="s">
        <v>132</v>
      </c>
      <c r="C26" s="241"/>
      <c r="D26" s="203">
        <v>2</v>
      </c>
      <c r="E26" s="225">
        <v>16.95</v>
      </c>
      <c r="F26" s="11"/>
      <c r="G26" s="205"/>
      <c r="H26" s="18"/>
      <c r="I26" s="60" t="s">
        <v>182</v>
      </c>
      <c r="J26" s="204" t="s">
        <v>177</v>
      </c>
      <c r="K26" s="60" t="s">
        <v>207</v>
      </c>
      <c r="L26" s="204">
        <v>29.95</v>
      </c>
      <c r="M26" s="81">
        <f>Table63[[#This Row],[Case Size]]*Table63[[#This Row],[Customer Order 
(In Cases)]]</f>
        <v>0</v>
      </c>
      <c r="N26" s="207">
        <f>Table63[[#This Row],[Total Pieces Ordered]]*Table63[[#This Row],[Unit Cost]]</f>
        <v>0</v>
      </c>
    </row>
    <row r="27" spans="1:14" ht="125.1" customHeight="1" x14ac:dyDescent="0.25">
      <c r="A27" s="18" t="s">
        <v>116</v>
      </c>
      <c r="B27" s="206" t="s">
        <v>133</v>
      </c>
      <c r="C27" s="241"/>
      <c r="D27" s="203">
        <v>2</v>
      </c>
      <c r="E27" s="225">
        <v>16.95</v>
      </c>
      <c r="F27" s="11"/>
      <c r="G27" s="205"/>
      <c r="H27" s="18"/>
      <c r="I27" s="60" t="s">
        <v>183</v>
      </c>
      <c r="J27" s="204" t="s">
        <v>177</v>
      </c>
      <c r="K27" s="60" t="s">
        <v>207</v>
      </c>
      <c r="L27" s="204">
        <v>29.95</v>
      </c>
      <c r="M27" s="81">
        <f>Table63[[#This Row],[Case Size]]*Table63[[#This Row],[Customer Order 
(In Cases)]]</f>
        <v>0</v>
      </c>
      <c r="N27" s="207">
        <f>Table63[[#This Row],[Total Pieces Ordered]]*Table63[[#This Row],[Unit Cost]]</f>
        <v>0</v>
      </c>
    </row>
    <row r="28" spans="1:14" ht="125.1" customHeight="1" x14ac:dyDescent="0.25">
      <c r="A28" s="18" t="s">
        <v>116</v>
      </c>
      <c r="B28" s="206" t="s">
        <v>134</v>
      </c>
      <c r="C28" s="241"/>
      <c r="D28" s="203">
        <v>2</v>
      </c>
      <c r="E28" s="225">
        <v>16.95</v>
      </c>
      <c r="F28" s="11"/>
      <c r="G28" s="205"/>
      <c r="H28" s="18"/>
      <c r="I28" s="60" t="s">
        <v>184</v>
      </c>
      <c r="J28" s="204" t="s">
        <v>177</v>
      </c>
      <c r="K28" s="60" t="s">
        <v>207</v>
      </c>
      <c r="L28" s="204">
        <v>29.95</v>
      </c>
      <c r="M28" s="81">
        <f>Table63[[#This Row],[Case Size]]*Table63[[#This Row],[Customer Order 
(In Cases)]]</f>
        <v>0</v>
      </c>
      <c r="N28" s="207">
        <f>Table63[[#This Row],[Total Pieces Ordered]]*Table63[[#This Row],[Unit Cost]]</f>
        <v>0</v>
      </c>
    </row>
    <row r="29" spans="1:14" s="38" customFormat="1" ht="125.1" customHeight="1" x14ac:dyDescent="0.25">
      <c r="A29" s="18" t="s">
        <v>116</v>
      </c>
      <c r="B29" s="206" t="s">
        <v>135</v>
      </c>
      <c r="C29" s="241"/>
      <c r="D29" s="203">
        <v>2</v>
      </c>
      <c r="E29" s="225">
        <v>16.95</v>
      </c>
      <c r="F29" s="11"/>
      <c r="G29" s="205"/>
      <c r="H29" s="18"/>
      <c r="I29" s="60" t="s">
        <v>185</v>
      </c>
      <c r="J29" s="204" t="s">
        <v>177</v>
      </c>
      <c r="K29" s="60" t="s">
        <v>207</v>
      </c>
      <c r="L29" s="204">
        <v>29.95</v>
      </c>
      <c r="M29" s="81">
        <f>Table63[[#This Row],[Case Size]]*Table63[[#This Row],[Customer Order 
(In Cases)]]</f>
        <v>0</v>
      </c>
      <c r="N29" s="207">
        <f>Table63[[#This Row],[Total Pieces Ordered]]*Table63[[#This Row],[Unit Cost]]</f>
        <v>0</v>
      </c>
    </row>
    <row r="30" spans="1:14" s="38" customFormat="1" ht="125.1" customHeight="1" x14ac:dyDescent="0.25">
      <c r="A30" s="18" t="s">
        <v>116</v>
      </c>
      <c r="B30" s="206" t="s">
        <v>136</v>
      </c>
      <c r="C30" s="241"/>
      <c r="D30" s="203">
        <v>2</v>
      </c>
      <c r="E30" s="225">
        <v>16.95</v>
      </c>
      <c r="F30" s="11"/>
      <c r="G30" s="205"/>
      <c r="H30" s="18"/>
      <c r="I30" s="60" t="s">
        <v>186</v>
      </c>
      <c r="J30" s="204" t="s">
        <v>177</v>
      </c>
      <c r="K30" s="60" t="s">
        <v>207</v>
      </c>
      <c r="L30" s="204">
        <v>29.95</v>
      </c>
      <c r="M30" s="81">
        <f>Table63[[#This Row],[Case Size]]*Table63[[#This Row],[Customer Order 
(In Cases)]]</f>
        <v>0</v>
      </c>
      <c r="N30" s="207">
        <f>Table63[[#This Row],[Total Pieces Ordered]]*Table63[[#This Row],[Unit Cost]]</f>
        <v>0</v>
      </c>
    </row>
    <row r="31" spans="1:14" s="38" customFormat="1" ht="125.1" customHeight="1" x14ac:dyDescent="0.25">
      <c r="A31" s="18" t="s">
        <v>116</v>
      </c>
      <c r="B31" s="206" t="s">
        <v>137</v>
      </c>
      <c r="C31" s="241"/>
      <c r="D31" s="203">
        <v>2</v>
      </c>
      <c r="E31" s="225">
        <v>16.95</v>
      </c>
      <c r="F31" s="11"/>
      <c r="G31" s="205"/>
      <c r="H31" s="18"/>
      <c r="I31" s="60" t="s">
        <v>187</v>
      </c>
      <c r="J31" s="229" t="s">
        <v>188</v>
      </c>
      <c r="K31" s="60" t="s">
        <v>207</v>
      </c>
      <c r="L31" s="204">
        <v>29.95</v>
      </c>
      <c r="M31" s="81">
        <f>Table63[[#This Row],[Case Size]]*Table63[[#This Row],[Customer Order 
(In Cases)]]</f>
        <v>0</v>
      </c>
      <c r="N31" s="207">
        <f>Table63[[#This Row],[Total Pieces Ordered]]*Table63[[#This Row],[Unit Cost]]</f>
        <v>0</v>
      </c>
    </row>
    <row r="32" spans="1:14" s="38" customFormat="1" ht="125.1" customHeight="1" x14ac:dyDescent="0.25">
      <c r="A32" s="18" t="s">
        <v>116</v>
      </c>
      <c r="B32" s="206" t="s">
        <v>138</v>
      </c>
      <c r="C32" s="241"/>
      <c r="D32" s="203">
        <v>2</v>
      </c>
      <c r="E32" s="225">
        <v>16.95</v>
      </c>
      <c r="F32" s="11"/>
      <c r="G32" s="205"/>
      <c r="H32" s="18"/>
      <c r="I32" s="60" t="s">
        <v>189</v>
      </c>
      <c r="J32" s="229" t="s">
        <v>188</v>
      </c>
      <c r="K32" s="60" t="s">
        <v>207</v>
      </c>
      <c r="L32" s="204">
        <v>29.95</v>
      </c>
      <c r="M32" s="81">
        <f>Table63[[#This Row],[Case Size]]*Table63[[#This Row],[Customer Order 
(In Cases)]]</f>
        <v>0</v>
      </c>
      <c r="N32" s="207">
        <f>Table63[[#This Row],[Total Pieces Ordered]]*Table63[[#This Row],[Unit Cost]]</f>
        <v>0</v>
      </c>
    </row>
    <row r="33" spans="1:14" s="38" customFormat="1" ht="125.1" customHeight="1" x14ac:dyDescent="0.25">
      <c r="A33" s="18" t="s">
        <v>116</v>
      </c>
      <c r="B33" s="206" t="s">
        <v>139</v>
      </c>
      <c r="C33" s="241"/>
      <c r="D33" s="203">
        <v>2</v>
      </c>
      <c r="E33" s="225">
        <v>10.95</v>
      </c>
      <c r="F33" s="11"/>
      <c r="G33" s="205"/>
      <c r="H33" s="18"/>
      <c r="I33" s="60" t="s">
        <v>190</v>
      </c>
      <c r="J33" s="204" t="s">
        <v>191</v>
      </c>
      <c r="K33" s="60" t="s">
        <v>208</v>
      </c>
      <c r="L33" s="204">
        <v>16.95</v>
      </c>
      <c r="M33" s="81">
        <f>Table63[[#This Row],[Case Size]]*Table63[[#This Row],[Customer Order 
(In Cases)]]</f>
        <v>0</v>
      </c>
      <c r="N33" s="207">
        <f>Table63[[#This Row],[Total Pieces Ordered]]*Table63[[#This Row],[Unit Cost]]</f>
        <v>0</v>
      </c>
    </row>
    <row r="34" spans="1:14" s="38" customFormat="1" ht="125.1" customHeight="1" x14ac:dyDescent="0.25">
      <c r="A34" s="18" t="s">
        <v>116</v>
      </c>
      <c r="B34" s="206" t="s">
        <v>140</v>
      </c>
      <c r="C34" s="241"/>
      <c r="D34" s="203">
        <v>2</v>
      </c>
      <c r="E34" s="225">
        <v>10.95</v>
      </c>
      <c r="F34" s="11"/>
      <c r="G34" s="205"/>
      <c r="H34" s="18"/>
      <c r="I34" s="60" t="s">
        <v>192</v>
      </c>
      <c r="J34" s="229" t="s">
        <v>193</v>
      </c>
      <c r="K34" s="60" t="s">
        <v>208</v>
      </c>
      <c r="L34" s="204">
        <v>16.95</v>
      </c>
      <c r="M34" s="81">
        <f>Table63[[#This Row],[Case Size]]*Table63[[#This Row],[Customer Order 
(In Cases)]]</f>
        <v>0</v>
      </c>
      <c r="N34" s="207">
        <f>Table63[[#This Row],[Total Pieces Ordered]]*Table63[[#This Row],[Unit Cost]]</f>
        <v>0</v>
      </c>
    </row>
    <row r="35" spans="1:14" s="38" customFormat="1" ht="125.1" customHeight="1" x14ac:dyDescent="0.25">
      <c r="A35" s="18" t="s">
        <v>116</v>
      </c>
      <c r="B35" s="206" t="s">
        <v>141</v>
      </c>
      <c r="C35" s="241"/>
      <c r="D35" s="203">
        <v>2</v>
      </c>
      <c r="E35" s="225">
        <v>10.95</v>
      </c>
      <c r="F35" s="11"/>
      <c r="G35" s="205"/>
      <c r="H35" s="18"/>
      <c r="I35" s="60" t="s">
        <v>194</v>
      </c>
      <c r="J35" s="229" t="s">
        <v>193</v>
      </c>
      <c r="K35" s="60" t="s">
        <v>208</v>
      </c>
      <c r="L35" s="204">
        <v>16.95</v>
      </c>
      <c r="M35" s="81">
        <f>Table63[[#This Row],[Case Size]]*Table63[[#This Row],[Customer Order 
(In Cases)]]</f>
        <v>0</v>
      </c>
      <c r="N35" s="207">
        <f>Table63[[#This Row],[Total Pieces Ordered]]*Table63[[#This Row],[Unit Cost]]</f>
        <v>0</v>
      </c>
    </row>
    <row r="36" spans="1:14" s="38" customFormat="1" ht="125.1" customHeight="1" x14ac:dyDescent="0.25">
      <c r="A36" s="18" t="s">
        <v>116</v>
      </c>
      <c r="B36" s="206" t="s">
        <v>142</v>
      </c>
      <c r="C36" s="241"/>
      <c r="D36" s="203">
        <v>2</v>
      </c>
      <c r="E36" s="225">
        <v>10.95</v>
      </c>
      <c r="F36" s="11"/>
      <c r="G36" s="205"/>
      <c r="H36" s="18"/>
      <c r="I36" s="60" t="s">
        <v>195</v>
      </c>
      <c r="J36" s="229" t="s">
        <v>193</v>
      </c>
      <c r="K36" s="60" t="s">
        <v>208</v>
      </c>
      <c r="L36" s="204">
        <v>16.95</v>
      </c>
      <c r="M36" s="81">
        <f>Table63[[#This Row],[Case Size]]*Table63[[#This Row],[Customer Order 
(In Cases)]]</f>
        <v>0</v>
      </c>
      <c r="N36" s="207">
        <f>Table63[[#This Row],[Total Pieces Ordered]]*Table63[[#This Row],[Unit Cost]]</f>
        <v>0</v>
      </c>
    </row>
    <row r="37" spans="1:14" s="17" customFormat="1" ht="125.1" customHeight="1" x14ac:dyDescent="0.25">
      <c r="A37" s="18" t="s">
        <v>116</v>
      </c>
      <c r="B37" s="206" t="s">
        <v>143</v>
      </c>
      <c r="C37" s="241"/>
      <c r="D37" s="203">
        <v>2</v>
      </c>
      <c r="E37" s="225">
        <v>12.95</v>
      </c>
      <c r="F37" s="11"/>
      <c r="G37" s="205"/>
      <c r="H37" s="18"/>
      <c r="I37" s="60" t="s">
        <v>196</v>
      </c>
      <c r="J37" s="204" t="s">
        <v>197</v>
      </c>
      <c r="K37" s="60" t="s">
        <v>209</v>
      </c>
      <c r="L37" s="204">
        <v>24.95</v>
      </c>
      <c r="M37" s="81">
        <f>Table63[[#This Row],[Case Size]]*Table63[[#This Row],[Customer Order 
(In Cases)]]</f>
        <v>0</v>
      </c>
      <c r="N37" s="207">
        <f>Table63[[#This Row],[Total Pieces Ordered]]*Table63[[#This Row],[Unit Cost]]</f>
        <v>0</v>
      </c>
    </row>
    <row r="38" spans="1:14" ht="125.1" customHeight="1" x14ac:dyDescent="0.25">
      <c r="A38" s="18" t="s">
        <v>116</v>
      </c>
      <c r="B38" s="206" t="s">
        <v>144</v>
      </c>
      <c r="C38" s="241"/>
      <c r="D38" s="203">
        <v>2</v>
      </c>
      <c r="E38" s="225">
        <v>12.95</v>
      </c>
      <c r="F38" s="11"/>
      <c r="G38" s="205"/>
      <c r="H38" s="18"/>
      <c r="I38" s="60" t="s">
        <v>198</v>
      </c>
      <c r="J38" s="204" t="s">
        <v>197</v>
      </c>
      <c r="K38" s="60" t="s">
        <v>209</v>
      </c>
      <c r="L38" s="204">
        <v>24.95</v>
      </c>
      <c r="M38" s="81">
        <f>Table63[[#This Row],[Case Size]]*Table63[[#This Row],[Customer Order 
(In Cases)]]</f>
        <v>0</v>
      </c>
      <c r="N38" s="207">
        <f>Table63[[#This Row],[Total Pieces Ordered]]*Table63[[#This Row],[Unit Cost]]</f>
        <v>0</v>
      </c>
    </row>
    <row r="39" spans="1:14" ht="125.1" customHeight="1" x14ac:dyDescent="0.25">
      <c r="A39" s="18" t="s">
        <v>116</v>
      </c>
      <c r="B39" s="206" t="s">
        <v>145</v>
      </c>
      <c r="C39" s="241"/>
      <c r="D39" s="203">
        <v>2</v>
      </c>
      <c r="E39" s="225">
        <v>12.95</v>
      </c>
      <c r="F39" s="11"/>
      <c r="G39" s="205"/>
      <c r="H39" s="18"/>
      <c r="I39" s="60" t="s">
        <v>199</v>
      </c>
      <c r="J39" s="204" t="s">
        <v>197</v>
      </c>
      <c r="K39" s="60" t="s">
        <v>209</v>
      </c>
      <c r="L39" s="204">
        <v>24.95</v>
      </c>
      <c r="M39" s="81">
        <f>Table63[[#This Row],[Case Size]]*Table63[[#This Row],[Customer Order 
(In Cases)]]</f>
        <v>0</v>
      </c>
      <c r="N39" s="207">
        <f>Table63[[#This Row],[Total Pieces Ordered]]*Table63[[#This Row],[Unit Cost]]</f>
        <v>0</v>
      </c>
    </row>
    <row r="40" spans="1:14" ht="125.1" customHeight="1" x14ac:dyDescent="0.25">
      <c r="A40" s="18" t="s">
        <v>116</v>
      </c>
      <c r="B40" s="206" t="s">
        <v>146</v>
      </c>
      <c r="C40" s="241"/>
      <c r="D40" s="203">
        <v>2</v>
      </c>
      <c r="E40" s="225">
        <v>12.95</v>
      </c>
      <c r="F40" s="11"/>
      <c r="G40" s="205"/>
      <c r="H40" s="18"/>
      <c r="I40" s="60" t="s">
        <v>200</v>
      </c>
      <c r="J40" s="204" t="s">
        <v>197</v>
      </c>
      <c r="K40" s="60" t="s">
        <v>209</v>
      </c>
      <c r="L40" s="204">
        <v>24.95</v>
      </c>
      <c r="M40" s="81">
        <f>Table63[[#This Row],[Case Size]]*Table63[[#This Row],[Customer Order 
(In Cases)]]</f>
        <v>0</v>
      </c>
      <c r="N40" s="207">
        <f>Table63[[#This Row],[Total Pieces Ordered]]*Table63[[#This Row],[Unit Cost]]</f>
        <v>0</v>
      </c>
    </row>
    <row r="41" spans="1:14" ht="125.1" customHeight="1" x14ac:dyDescent="0.25">
      <c r="A41" s="18" t="s">
        <v>116</v>
      </c>
      <c r="B41" s="206" t="s">
        <v>147</v>
      </c>
      <c r="C41" s="241"/>
      <c r="D41" s="203">
        <v>2</v>
      </c>
      <c r="E41" s="225">
        <v>12.95</v>
      </c>
      <c r="F41" s="11"/>
      <c r="G41" s="205"/>
      <c r="H41" s="18"/>
      <c r="I41" s="60" t="s">
        <v>201</v>
      </c>
      <c r="J41" s="229" t="s">
        <v>202</v>
      </c>
      <c r="K41" s="60" t="s">
        <v>209</v>
      </c>
      <c r="L41" s="204">
        <v>24.95</v>
      </c>
      <c r="M41" s="81">
        <f>Table63[[#This Row],[Case Size]]*Table63[[#This Row],[Customer Order 
(In Cases)]]</f>
        <v>0</v>
      </c>
      <c r="N41" s="207">
        <f>Table63[[#This Row],[Total Pieces Ordered]]*Table63[[#This Row],[Unit Cost]]</f>
        <v>0</v>
      </c>
    </row>
    <row r="42" spans="1:14" ht="125.1" customHeight="1" x14ac:dyDescent="0.25">
      <c r="A42" s="18" t="s">
        <v>116</v>
      </c>
      <c r="B42" s="232" t="s">
        <v>148</v>
      </c>
      <c r="C42" s="241"/>
      <c r="D42" s="132">
        <v>2</v>
      </c>
      <c r="E42" s="233">
        <v>22.5</v>
      </c>
      <c r="F42" s="126"/>
      <c r="G42" s="205"/>
      <c r="H42" s="18"/>
      <c r="I42" s="130" t="s">
        <v>203</v>
      </c>
      <c r="J42" s="234"/>
      <c r="K42" s="130" t="s">
        <v>210</v>
      </c>
      <c r="L42" s="235">
        <v>30.95</v>
      </c>
      <c r="M42" s="81">
        <f>Table63[[#This Row],[Case Size]]*Table63[[#This Row],[Customer Order 
(In Cases)]]</f>
        <v>0</v>
      </c>
      <c r="N42" s="207">
        <f>Table63[[#This Row],[Total Pieces Ordered]]*Table63[[#This Row],[Unit Cost]]</f>
        <v>0</v>
      </c>
    </row>
    <row r="43" spans="1:14" ht="125.1" customHeight="1" x14ac:dyDescent="0.25">
      <c r="A43" s="18" t="s">
        <v>320</v>
      </c>
      <c r="B43" s="236">
        <v>215352</v>
      </c>
      <c r="C43" s="241"/>
      <c r="D43" s="236">
        <v>24</v>
      </c>
      <c r="E43" s="237">
        <v>3</v>
      </c>
      <c r="F43" s="238"/>
      <c r="G43" s="205"/>
      <c r="H43" s="18"/>
      <c r="I43" s="60" t="s">
        <v>211</v>
      </c>
      <c r="J43" s="204" t="s">
        <v>212</v>
      </c>
      <c r="K43" s="236" t="s">
        <v>254</v>
      </c>
      <c r="L43" s="204">
        <v>5.95</v>
      </c>
      <c r="M43" s="81">
        <f>Table63[[#This Row],[Case Size]]*Table63[[#This Row],[Customer Order 
(In Cases)]]</f>
        <v>0</v>
      </c>
      <c r="N43" s="207">
        <f>Table63[[#This Row],[Total Pieces Ordered]]*Table63[[#This Row],[Unit Cost]]</f>
        <v>0</v>
      </c>
    </row>
    <row r="44" spans="1:14" ht="125.1" customHeight="1" x14ac:dyDescent="0.25">
      <c r="A44" s="18" t="s">
        <v>320</v>
      </c>
      <c r="B44" s="236">
        <v>215353</v>
      </c>
      <c r="C44" s="241"/>
      <c r="D44" s="236">
        <v>12</v>
      </c>
      <c r="E44" s="237">
        <v>6.25</v>
      </c>
      <c r="F44" s="238"/>
      <c r="G44" s="205"/>
      <c r="H44" s="18"/>
      <c r="I44" s="60" t="s">
        <v>213</v>
      </c>
      <c r="J44" s="204" t="s">
        <v>212</v>
      </c>
      <c r="K44" s="236" t="s">
        <v>255</v>
      </c>
      <c r="L44" s="204">
        <v>12.95</v>
      </c>
      <c r="M44" s="81">
        <f>Table63[[#This Row],[Case Size]]*Table63[[#This Row],[Customer Order 
(In Cases)]]</f>
        <v>0</v>
      </c>
      <c r="N44" s="207">
        <f>Table63[[#This Row],[Total Pieces Ordered]]*Table63[[#This Row],[Unit Cost]]</f>
        <v>0</v>
      </c>
    </row>
    <row r="45" spans="1:14" ht="125.1" customHeight="1" x14ac:dyDescent="0.25">
      <c r="A45" s="18" t="s">
        <v>320</v>
      </c>
      <c r="B45" s="236" t="s">
        <v>289</v>
      </c>
      <c r="C45" s="241"/>
      <c r="D45" s="236">
        <v>8</v>
      </c>
      <c r="E45" s="237">
        <v>9.25</v>
      </c>
      <c r="F45" s="238"/>
      <c r="G45" s="205"/>
      <c r="H45" s="18"/>
      <c r="I45" s="60" t="s">
        <v>214</v>
      </c>
      <c r="J45" s="204" t="s">
        <v>212</v>
      </c>
      <c r="K45" s="236" t="s">
        <v>256</v>
      </c>
      <c r="L45" s="204">
        <v>18.95</v>
      </c>
      <c r="M45" s="81">
        <f>Table63[[#This Row],[Case Size]]*Table63[[#This Row],[Customer Order 
(In Cases)]]</f>
        <v>0</v>
      </c>
      <c r="N45" s="207">
        <f>Table63[[#This Row],[Total Pieces Ordered]]*Table63[[#This Row],[Unit Cost]]</f>
        <v>0</v>
      </c>
    </row>
    <row r="46" spans="1:14" ht="125.1" customHeight="1" x14ac:dyDescent="0.25">
      <c r="A46" s="18" t="s">
        <v>320</v>
      </c>
      <c r="B46" s="236" t="s">
        <v>290</v>
      </c>
      <c r="C46" s="241"/>
      <c r="D46" s="236">
        <v>4</v>
      </c>
      <c r="E46" s="237">
        <v>18.95</v>
      </c>
      <c r="F46" s="238"/>
      <c r="G46" s="205"/>
      <c r="H46" s="18"/>
      <c r="I46" s="60" t="s">
        <v>215</v>
      </c>
      <c r="J46" s="204" t="s">
        <v>212</v>
      </c>
      <c r="K46" s="236" t="s">
        <v>257</v>
      </c>
      <c r="L46" s="204">
        <v>37.950000000000003</v>
      </c>
      <c r="M46" s="81">
        <f>Table63[[#This Row],[Case Size]]*Table63[[#This Row],[Customer Order 
(In Cases)]]</f>
        <v>0</v>
      </c>
      <c r="N46" s="207">
        <f>Table63[[#This Row],[Total Pieces Ordered]]*Table63[[#This Row],[Unit Cost]]</f>
        <v>0</v>
      </c>
    </row>
    <row r="47" spans="1:14" ht="125.1" customHeight="1" x14ac:dyDescent="0.25">
      <c r="A47" s="18" t="s">
        <v>320</v>
      </c>
      <c r="B47" s="236" t="s">
        <v>291</v>
      </c>
      <c r="C47" s="241"/>
      <c r="D47" s="236">
        <v>3</v>
      </c>
      <c r="E47" s="237">
        <v>31.25</v>
      </c>
      <c r="F47" s="238"/>
      <c r="G47" s="205"/>
      <c r="H47" s="18"/>
      <c r="I47" s="60" t="s">
        <v>216</v>
      </c>
      <c r="J47" s="204" t="s">
        <v>212</v>
      </c>
      <c r="K47" s="236" t="s">
        <v>258</v>
      </c>
      <c r="L47" s="204">
        <v>62.95</v>
      </c>
      <c r="M47" s="81">
        <f>Table63[[#This Row],[Case Size]]*Table63[[#This Row],[Customer Order 
(In Cases)]]</f>
        <v>0</v>
      </c>
      <c r="N47" s="207">
        <f>Table63[[#This Row],[Total Pieces Ordered]]*Table63[[#This Row],[Unit Cost]]</f>
        <v>0</v>
      </c>
    </row>
    <row r="48" spans="1:14" ht="125.1" customHeight="1" x14ac:dyDescent="0.25">
      <c r="A48" s="18" t="s">
        <v>320</v>
      </c>
      <c r="B48" s="236">
        <v>246539</v>
      </c>
      <c r="C48" s="241"/>
      <c r="D48" s="236">
        <v>24</v>
      </c>
      <c r="E48" s="237">
        <v>4.55</v>
      </c>
      <c r="F48" s="238"/>
      <c r="G48" s="205"/>
      <c r="H48" s="18"/>
      <c r="I48" s="60" t="s">
        <v>217</v>
      </c>
      <c r="J48" s="204" t="s">
        <v>212</v>
      </c>
      <c r="K48" s="236" t="s">
        <v>259</v>
      </c>
      <c r="L48" s="204">
        <v>8.9499999999999993</v>
      </c>
      <c r="M48" s="81">
        <f>Table63[[#This Row],[Case Size]]*Table63[[#This Row],[Customer Order 
(In Cases)]]</f>
        <v>0</v>
      </c>
      <c r="N48" s="207">
        <f>Table63[[#This Row],[Total Pieces Ordered]]*Table63[[#This Row],[Unit Cost]]</f>
        <v>0</v>
      </c>
    </row>
    <row r="49" spans="1:14" ht="125.1" customHeight="1" x14ac:dyDescent="0.25">
      <c r="A49" s="18" t="s">
        <v>320</v>
      </c>
      <c r="B49" s="236">
        <v>246699</v>
      </c>
      <c r="C49" s="241"/>
      <c r="D49" s="236">
        <v>24</v>
      </c>
      <c r="E49" s="237">
        <v>3</v>
      </c>
      <c r="F49" s="238"/>
      <c r="G49" s="205"/>
      <c r="H49" s="18"/>
      <c r="I49" s="60" t="s">
        <v>218</v>
      </c>
      <c r="J49" s="204" t="s">
        <v>212</v>
      </c>
      <c r="K49" s="236" t="s">
        <v>260</v>
      </c>
      <c r="L49" s="204">
        <v>5.95</v>
      </c>
      <c r="M49" s="81">
        <f>Table63[[#This Row],[Case Size]]*Table63[[#This Row],[Customer Order 
(In Cases)]]</f>
        <v>0</v>
      </c>
      <c r="N49" s="207">
        <f>Table63[[#This Row],[Total Pieces Ordered]]*Table63[[#This Row],[Unit Cost]]</f>
        <v>0</v>
      </c>
    </row>
    <row r="50" spans="1:14" ht="125.1" customHeight="1" x14ac:dyDescent="0.25">
      <c r="A50" s="18" t="s">
        <v>320</v>
      </c>
      <c r="B50" s="236" t="s">
        <v>292</v>
      </c>
      <c r="C50" s="241"/>
      <c r="D50" s="236">
        <v>48</v>
      </c>
      <c r="E50" s="237">
        <v>2.5</v>
      </c>
      <c r="F50" s="238"/>
      <c r="G50" s="205"/>
      <c r="H50" s="18"/>
      <c r="I50" s="60" t="s">
        <v>219</v>
      </c>
      <c r="J50" s="204" t="s">
        <v>212</v>
      </c>
      <c r="K50" s="236" t="s">
        <v>261</v>
      </c>
      <c r="L50" s="204">
        <v>4.95</v>
      </c>
      <c r="M50" s="81">
        <f>Table63[[#This Row],[Case Size]]*Table63[[#This Row],[Customer Order 
(In Cases)]]</f>
        <v>0</v>
      </c>
      <c r="N50" s="207">
        <f>Table63[[#This Row],[Total Pieces Ordered]]*Table63[[#This Row],[Unit Cost]]</f>
        <v>0</v>
      </c>
    </row>
    <row r="51" spans="1:14" ht="125.1" customHeight="1" x14ac:dyDescent="0.25">
      <c r="A51" s="18" t="s">
        <v>320</v>
      </c>
      <c r="B51" s="236">
        <v>255335</v>
      </c>
      <c r="C51" s="241"/>
      <c r="D51" s="236">
        <v>8</v>
      </c>
      <c r="E51" s="237">
        <v>11.95</v>
      </c>
      <c r="F51" s="238"/>
      <c r="G51" s="205"/>
      <c r="H51" s="18"/>
      <c r="I51" s="60" t="s">
        <v>215</v>
      </c>
      <c r="J51" s="204" t="s">
        <v>212</v>
      </c>
      <c r="K51" s="236" t="s">
        <v>262</v>
      </c>
      <c r="L51" s="204">
        <v>23.95</v>
      </c>
      <c r="M51" s="81">
        <f>Table63[[#This Row],[Case Size]]*Table63[[#This Row],[Customer Order 
(In Cases)]]</f>
        <v>0</v>
      </c>
      <c r="N51" s="207">
        <f>Table63[[#This Row],[Total Pieces Ordered]]*Table63[[#This Row],[Unit Cost]]</f>
        <v>0</v>
      </c>
    </row>
    <row r="52" spans="1:14" ht="125.1" customHeight="1" x14ac:dyDescent="0.25">
      <c r="A52" s="18" t="s">
        <v>320</v>
      </c>
      <c r="B52" s="236">
        <v>256572</v>
      </c>
      <c r="C52" s="241"/>
      <c r="D52" s="236">
        <v>96</v>
      </c>
      <c r="E52" s="237">
        <v>3</v>
      </c>
      <c r="F52" s="238"/>
      <c r="G52" s="205"/>
      <c r="H52" s="18"/>
      <c r="I52" s="60" t="s">
        <v>220</v>
      </c>
      <c r="J52" s="204" t="s">
        <v>212</v>
      </c>
      <c r="K52" s="236" t="s">
        <v>263</v>
      </c>
      <c r="L52" s="204">
        <v>5.95</v>
      </c>
      <c r="M52" s="81">
        <f>Table63[[#This Row],[Case Size]]*Table63[[#This Row],[Customer Order 
(In Cases)]]</f>
        <v>0</v>
      </c>
      <c r="N52" s="207">
        <f>Table63[[#This Row],[Total Pieces Ordered]]*Table63[[#This Row],[Unit Cost]]</f>
        <v>0</v>
      </c>
    </row>
    <row r="53" spans="1:14" ht="125.1" customHeight="1" x14ac:dyDescent="0.25">
      <c r="A53" s="18" t="s">
        <v>320</v>
      </c>
      <c r="B53" s="236" t="s">
        <v>293</v>
      </c>
      <c r="C53" s="241"/>
      <c r="D53" s="236">
        <v>72</v>
      </c>
      <c r="E53" s="237">
        <v>3</v>
      </c>
      <c r="F53" s="238"/>
      <c r="G53" s="205"/>
      <c r="H53" s="18"/>
      <c r="I53" s="60" t="s">
        <v>221</v>
      </c>
      <c r="J53" s="204" t="s">
        <v>212</v>
      </c>
      <c r="K53" s="236" t="s">
        <v>264</v>
      </c>
      <c r="L53" s="204">
        <v>5.95</v>
      </c>
      <c r="M53" s="81">
        <f>Table63[[#This Row],[Case Size]]*Table63[[#This Row],[Customer Order 
(In Cases)]]</f>
        <v>0</v>
      </c>
      <c r="N53" s="207">
        <f>Table63[[#This Row],[Total Pieces Ordered]]*Table63[[#This Row],[Unit Cost]]</f>
        <v>0</v>
      </c>
    </row>
    <row r="54" spans="1:14" ht="125.1" customHeight="1" x14ac:dyDescent="0.25">
      <c r="A54" s="18" t="s">
        <v>320</v>
      </c>
      <c r="B54" s="236" t="s">
        <v>294</v>
      </c>
      <c r="C54" s="241"/>
      <c r="D54" s="236">
        <v>16</v>
      </c>
      <c r="E54" s="237">
        <v>4.55</v>
      </c>
      <c r="F54" s="238"/>
      <c r="G54" s="205"/>
      <c r="H54" s="18"/>
      <c r="I54" s="60" t="s">
        <v>222</v>
      </c>
      <c r="J54" s="204" t="s">
        <v>223</v>
      </c>
      <c r="K54" s="236" t="s">
        <v>265</v>
      </c>
      <c r="L54" s="204">
        <v>8.9499999999999993</v>
      </c>
      <c r="M54" s="81">
        <f>Table63[[#This Row],[Case Size]]*Table63[[#This Row],[Customer Order 
(In Cases)]]</f>
        <v>0</v>
      </c>
      <c r="N54" s="207">
        <f>Table63[[#This Row],[Total Pieces Ordered]]*Table63[[#This Row],[Unit Cost]]</f>
        <v>0</v>
      </c>
    </row>
    <row r="55" spans="1:14" ht="125.1" customHeight="1" x14ac:dyDescent="0.25">
      <c r="A55" s="18" t="s">
        <v>320</v>
      </c>
      <c r="B55" s="236" t="s">
        <v>295</v>
      </c>
      <c r="C55" s="241"/>
      <c r="D55" s="236">
        <v>24</v>
      </c>
      <c r="E55" s="237">
        <v>4.55</v>
      </c>
      <c r="F55" s="238"/>
      <c r="G55" s="205"/>
      <c r="H55" s="18"/>
      <c r="I55" s="60" t="s">
        <v>224</v>
      </c>
      <c r="J55" s="204" t="s">
        <v>223</v>
      </c>
      <c r="K55" s="236" t="s">
        <v>266</v>
      </c>
      <c r="L55" s="204">
        <v>8.9499999999999993</v>
      </c>
      <c r="M55" s="81">
        <f>Table63[[#This Row],[Case Size]]*Table63[[#This Row],[Customer Order 
(In Cases)]]</f>
        <v>0</v>
      </c>
      <c r="N55" s="207">
        <f>Table63[[#This Row],[Total Pieces Ordered]]*Table63[[#This Row],[Unit Cost]]</f>
        <v>0</v>
      </c>
    </row>
    <row r="56" spans="1:14" ht="125.1" customHeight="1" x14ac:dyDescent="0.25">
      <c r="A56" s="18" t="s">
        <v>320</v>
      </c>
      <c r="B56" s="236" t="s">
        <v>296</v>
      </c>
      <c r="C56" s="241"/>
      <c r="D56" s="236">
        <v>24</v>
      </c>
      <c r="E56" s="237">
        <v>3</v>
      </c>
      <c r="F56" s="238"/>
      <c r="G56" s="205"/>
      <c r="H56" s="18"/>
      <c r="I56" s="60" t="s">
        <v>225</v>
      </c>
      <c r="J56" s="204" t="s">
        <v>223</v>
      </c>
      <c r="K56" s="236" t="s">
        <v>267</v>
      </c>
      <c r="L56" s="204">
        <v>5.95</v>
      </c>
      <c r="M56" s="81">
        <f>Table63[[#This Row],[Case Size]]*Table63[[#This Row],[Customer Order 
(In Cases)]]</f>
        <v>0</v>
      </c>
      <c r="N56" s="207">
        <f>Table63[[#This Row],[Total Pieces Ordered]]*Table63[[#This Row],[Unit Cost]]</f>
        <v>0</v>
      </c>
    </row>
    <row r="57" spans="1:14" ht="125.1" customHeight="1" x14ac:dyDescent="0.25">
      <c r="A57" s="18" t="s">
        <v>320</v>
      </c>
      <c r="B57" s="236" t="s">
        <v>297</v>
      </c>
      <c r="C57" s="241"/>
      <c r="D57" s="236">
        <v>16</v>
      </c>
      <c r="E57" s="237">
        <v>3</v>
      </c>
      <c r="F57" s="238"/>
      <c r="G57" s="205"/>
      <c r="H57" s="18"/>
      <c r="I57" s="60" t="s">
        <v>226</v>
      </c>
      <c r="J57" s="204" t="s">
        <v>223</v>
      </c>
      <c r="K57" s="236" t="s">
        <v>268</v>
      </c>
      <c r="L57" s="204">
        <v>5.95</v>
      </c>
      <c r="M57" s="81">
        <f>Table63[[#This Row],[Case Size]]*Table63[[#This Row],[Customer Order 
(In Cases)]]</f>
        <v>0</v>
      </c>
      <c r="N57" s="207">
        <f>Table63[[#This Row],[Total Pieces Ordered]]*Table63[[#This Row],[Unit Cost]]</f>
        <v>0</v>
      </c>
    </row>
    <row r="58" spans="1:14" ht="125.1" customHeight="1" x14ac:dyDescent="0.25">
      <c r="A58" s="18" t="s">
        <v>320</v>
      </c>
      <c r="B58" s="236" t="s">
        <v>298</v>
      </c>
      <c r="C58" s="241"/>
      <c r="D58" s="236">
        <v>12</v>
      </c>
      <c r="E58" s="237">
        <v>6.25</v>
      </c>
      <c r="F58" s="238"/>
      <c r="G58" s="205"/>
      <c r="H58" s="18"/>
      <c r="I58" s="60" t="s">
        <v>227</v>
      </c>
      <c r="J58" s="204" t="s">
        <v>223</v>
      </c>
      <c r="K58" s="236" t="s">
        <v>269</v>
      </c>
      <c r="L58" s="204">
        <v>12.95</v>
      </c>
      <c r="M58" s="81">
        <f>Table63[[#This Row],[Case Size]]*Table63[[#This Row],[Customer Order 
(In Cases)]]</f>
        <v>0</v>
      </c>
      <c r="N58" s="207">
        <f>Table63[[#This Row],[Total Pieces Ordered]]*Table63[[#This Row],[Unit Cost]]</f>
        <v>0</v>
      </c>
    </row>
    <row r="59" spans="1:14" ht="125.1" customHeight="1" x14ac:dyDescent="0.25">
      <c r="A59" s="18" t="s">
        <v>320</v>
      </c>
      <c r="B59" s="236">
        <v>257958</v>
      </c>
      <c r="C59" s="241"/>
      <c r="D59" s="236">
        <v>10</v>
      </c>
      <c r="E59" s="237">
        <v>7.95</v>
      </c>
      <c r="F59" s="238"/>
      <c r="G59" s="205"/>
      <c r="H59" s="18"/>
      <c r="I59" s="60" t="s">
        <v>228</v>
      </c>
      <c r="J59" s="204" t="s">
        <v>223</v>
      </c>
      <c r="K59" s="236" t="s">
        <v>270</v>
      </c>
      <c r="L59" s="204">
        <v>15.95</v>
      </c>
      <c r="M59" s="81">
        <f>Table63[[#This Row],[Case Size]]*Table63[[#This Row],[Customer Order 
(In Cases)]]</f>
        <v>0</v>
      </c>
      <c r="N59" s="207">
        <f>Table63[[#This Row],[Total Pieces Ordered]]*Table63[[#This Row],[Unit Cost]]</f>
        <v>0</v>
      </c>
    </row>
    <row r="60" spans="1:14" ht="125.1" customHeight="1" x14ac:dyDescent="0.25">
      <c r="A60" s="18" t="s">
        <v>320</v>
      </c>
      <c r="B60" s="236" t="s">
        <v>299</v>
      </c>
      <c r="C60" s="241"/>
      <c r="D60" s="236">
        <v>20</v>
      </c>
      <c r="E60" s="237">
        <v>3.95</v>
      </c>
      <c r="F60" s="238"/>
      <c r="G60" s="205"/>
      <c r="H60" s="18"/>
      <c r="I60" s="60" t="s">
        <v>229</v>
      </c>
      <c r="J60" s="204" t="s">
        <v>223</v>
      </c>
      <c r="K60" s="236" t="s">
        <v>271</v>
      </c>
      <c r="L60" s="204">
        <v>7.95</v>
      </c>
      <c r="M60" s="81">
        <f>Table63[[#This Row],[Case Size]]*Table63[[#This Row],[Customer Order 
(In Cases)]]</f>
        <v>0</v>
      </c>
      <c r="N60" s="207">
        <f>Table63[[#This Row],[Total Pieces Ordered]]*Table63[[#This Row],[Unit Cost]]</f>
        <v>0</v>
      </c>
    </row>
    <row r="61" spans="1:14" ht="125.1" customHeight="1" x14ac:dyDescent="0.25">
      <c r="A61" s="18" t="s">
        <v>320</v>
      </c>
      <c r="B61" s="236" t="s">
        <v>300</v>
      </c>
      <c r="C61" s="241"/>
      <c r="D61" s="236">
        <v>10</v>
      </c>
      <c r="E61" s="237">
        <v>8.9499999999999993</v>
      </c>
      <c r="F61" s="238"/>
      <c r="G61" s="205"/>
      <c r="H61" s="18"/>
      <c r="I61" s="60" t="s">
        <v>230</v>
      </c>
      <c r="J61" s="204" t="s">
        <v>231</v>
      </c>
      <c r="K61" s="236" t="s">
        <v>272</v>
      </c>
      <c r="L61" s="204">
        <v>17.95</v>
      </c>
      <c r="M61" s="81">
        <f>Table63[[#This Row],[Case Size]]*Table63[[#This Row],[Customer Order 
(In Cases)]]</f>
        <v>0</v>
      </c>
      <c r="N61" s="207">
        <f>Table63[[#This Row],[Total Pieces Ordered]]*Table63[[#This Row],[Unit Cost]]</f>
        <v>0</v>
      </c>
    </row>
    <row r="62" spans="1:14" ht="125.1" customHeight="1" x14ac:dyDescent="0.25">
      <c r="A62" s="18" t="s">
        <v>320</v>
      </c>
      <c r="B62" s="236" t="s">
        <v>301</v>
      </c>
      <c r="C62" s="241"/>
      <c r="D62" s="236">
        <v>48</v>
      </c>
      <c r="E62" s="237">
        <v>2.5</v>
      </c>
      <c r="F62" s="238"/>
      <c r="G62" s="205"/>
      <c r="H62" s="18"/>
      <c r="I62" s="60" t="s">
        <v>232</v>
      </c>
      <c r="J62" s="204" t="s">
        <v>212</v>
      </c>
      <c r="K62" s="236" t="s">
        <v>273</v>
      </c>
      <c r="L62" s="204">
        <v>4.95</v>
      </c>
      <c r="M62" s="81">
        <f>Table63[[#This Row],[Case Size]]*Table63[[#This Row],[Customer Order 
(In Cases)]]</f>
        <v>0</v>
      </c>
      <c r="N62" s="207">
        <f>Table63[[#This Row],[Total Pieces Ordered]]*Table63[[#This Row],[Unit Cost]]</f>
        <v>0</v>
      </c>
    </row>
    <row r="63" spans="1:14" ht="125.1" customHeight="1" x14ac:dyDescent="0.25">
      <c r="A63" s="18" t="s">
        <v>320</v>
      </c>
      <c r="B63" s="236">
        <v>280069</v>
      </c>
      <c r="C63" s="241"/>
      <c r="D63" s="236">
        <v>48</v>
      </c>
      <c r="E63" s="237">
        <v>3.95</v>
      </c>
      <c r="F63" s="238"/>
      <c r="G63" s="205"/>
      <c r="H63" s="18"/>
      <c r="I63" s="60" t="s">
        <v>233</v>
      </c>
      <c r="J63" s="204" t="s">
        <v>212</v>
      </c>
      <c r="K63" s="236" t="s">
        <v>274</v>
      </c>
      <c r="L63" s="204">
        <v>7.95</v>
      </c>
      <c r="M63" s="81">
        <f>Table63[[#This Row],[Case Size]]*Table63[[#This Row],[Customer Order 
(In Cases)]]</f>
        <v>0</v>
      </c>
      <c r="N63" s="207">
        <f>Table63[[#This Row],[Total Pieces Ordered]]*Table63[[#This Row],[Unit Cost]]</f>
        <v>0</v>
      </c>
    </row>
    <row r="64" spans="1:14" ht="125.1" customHeight="1" x14ac:dyDescent="0.25">
      <c r="A64" s="18" t="s">
        <v>320</v>
      </c>
      <c r="B64" s="236" t="s">
        <v>302</v>
      </c>
      <c r="C64" s="241"/>
      <c r="D64" s="236">
        <v>48</v>
      </c>
      <c r="E64" s="237">
        <v>3.95</v>
      </c>
      <c r="F64" s="238"/>
      <c r="G64" s="205"/>
      <c r="H64" s="18"/>
      <c r="I64" s="60" t="s">
        <v>234</v>
      </c>
      <c r="J64" s="204" t="s">
        <v>212</v>
      </c>
      <c r="K64" s="236" t="s">
        <v>274</v>
      </c>
      <c r="L64" s="204">
        <v>7.95</v>
      </c>
      <c r="M64" s="81">
        <f>Table63[[#This Row],[Case Size]]*Table63[[#This Row],[Customer Order 
(In Cases)]]</f>
        <v>0</v>
      </c>
      <c r="N64" s="207">
        <f>Table63[[#This Row],[Total Pieces Ordered]]*Table63[[#This Row],[Unit Cost]]</f>
        <v>0</v>
      </c>
    </row>
    <row r="65" spans="1:14" ht="125.1" customHeight="1" x14ac:dyDescent="0.25">
      <c r="A65" s="18" t="s">
        <v>320</v>
      </c>
      <c r="B65" s="236" t="s">
        <v>303</v>
      </c>
      <c r="C65" s="241"/>
      <c r="D65" s="236">
        <v>48</v>
      </c>
      <c r="E65" s="237">
        <v>3.95</v>
      </c>
      <c r="F65" s="238"/>
      <c r="G65" s="205"/>
      <c r="H65" s="18"/>
      <c r="I65" s="60" t="s">
        <v>235</v>
      </c>
      <c r="J65" s="204" t="s">
        <v>212</v>
      </c>
      <c r="K65" s="236" t="s">
        <v>274</v>
      </c>
      <c r="L65" s="204">
        <v>7.95</v>
      </c>
      <c r="M65" s="81">
        <f>Table63[[#This Row],[Case Size]]*Table63[[#This Row],[Customer Order 
(In Cases)]]</f>
        <v>0</v>
      </c>
      <c r="N65" s="207">
        <f>Table63[[#This Row],[Total Pieces Ordered]]*Table63[[#This Row],[Unit Cost]]</f>
        <v>0</v>
      </c>
    </row>
    <row r="66" spans="1:14" ht="125.1" customHeight="1" x14ac:dyDescent="0.25">
      <c r="A66" s="18" t="s">
        <v>320</v>
      </c>
      <c r="B66" s="236" t="s">
        <v>304</v>
      </c>
      <c r="C66" s="241"/>
      <c r="D66" s="236">
        <v>6</v>
      </c>
      <c r="E66" s="237">
        <v>12.5</v>
      </c>
      <c r="F66" s="238"/>
      <c r="G66" s="205"/>
      <c r="H66" s="18"/>
      <c r="I66" s="60" t="s">
        <v>236</v>
      </c>
      <c r="J66" s="204" t="s">
        <v>237</v>
      </c>
      <c r="K66" s="236" t="s">
        <v>275</v>
      </c>
      <c r="L66" s="204">
        <v>24.95</v>
      </c>
      <c r="M66" s="81">
        <f>Table63[[#This Row],[Case Size]]*Table63[[#This Row],[Customer Order 
(In Cases)]]</f>
        <v>0</v>
      </c>
      <c r="N66" s="207">
        <f>Table63[[#This Row],[Total Pieces Ordered]]*Table63[[#This Row],[Unit Cost]]</f>
        <v>0</v>
      </c>
    </row>
    <row r="67" spans="1:14" ht="125.1" customHeight="1" x14ac:dyDescent="0.25">
      <c r="A67" s="18" t="s">
        <v>320</v>
      </c>
      <c r="B67" s="236" t="s">
        <v>305</v>
      </c>
      <c r="C67" s="241"/>
      <c r="D67" s="236">
        <v>6</v>
      </c>
      <c r="E67" s="237">
        <v>12.5</v>
      </c>
      <c r="F67" s="238"/>
      <c r="G67" s="205"/>
      <c r="H67" s="18"/>
      <c r="I67" s="60" t="s">
        <v>238</v>
      </c>
      <c r="J67" s="204" t="s">
        <v>212</v>
      </c>
      <c r="K67" s="236" t="s">
        <v>276</v>
      </c>
      <c r="L67" s="204">
        <v>24.95</v>
      </c>
      <c r="M67" s="81">
        <f>Table63[[#This Row],[Case Size]]*Table63[[#This Row],[Customer Order 
(In Cases)]]</f>
        <v>0</v>
      </c>
      <c r="N67" s="207">
        <f>Table63[[#This Row],[Total Pieces Ordered]]*Table63[[#This Row],[Unit Cost]]</f>
        <v>0</v>
      </c>
    </row>
    <row r="68" spans="1:14" ht="125.1" customHeight="1" x14ac:dyDescent="0.25">
      <c r="A68" s="18" t="s">
        <v>320</v>
      </c>
      <c r="B68" s="236" t="s">
        <v>306</v>
      </c>
      <c r="C68" s="241"/>
      <c r="D68" s="236">
        <v>6</v>
      </c>
      <c r="E68" s="237">
        <v>18.95</v>
      </c>
      <c r="F68" s="238"/>
      <c r="G68" s="205"/>
      <c r="H68" s="18"/>
      <c r="I68" s="60" t="s">
        <v>239</v>
      </c>
      <c r="J68" s="204" t="s">
        <v>212</v>
      </c>
      <c r="K68" s="236" t="s">
        <v>277</v>
      </c>
      <c r="L68" s="204">
        <v>37.950000000000003</v>
      </c>
      <c r="M68" s="81">
        <f>Table63[[#This Row],[Case Size]]*Table63[[#This Row],[Customer Order 
(In Cases)]]</f>
        <v>0</v>
      </c>
      <c r="N68" s="207">
        <f>Table63[[#This Row],[Total Pieces Ordered]]*Table63[[#This Row],[Unit Cost]]</f>
        <v>0</v>
      </c>
    </row>
    <row r="69" spans="1:14" ht="125.1" customHeight="1" x14ac:dyDescent="0.25">
      <c r="A69" s="18" t="s">
        <v>320</v>
      </c>
      <c r="B69" s="236" t="s">
        <v>307</v>
      </c>
      <c r="C69" s="241"/>
      <c r="D69" s="236">
        <v>18</v>
      </c>
      <c r="E69" s="237">
        <v>4.95</v>
      </c>
      <c r="F69" s="238"/>
      <c r="G69" s="205"/>
      <c r="H69" s="18"/>
      <c r="I69" s="60" t="s">
        <v>240</v>
      </c>
      <c r="J69" s="204" t="s">
        <v>212</v>
      </c>
      <c r="K69" s="236" t="s">
        <v>278</v>
      </c>
      <c r="L69" s="204">
        <v>9.9499999999999993</v>
      </c>
      <c r="M69" s="81">
        <f>Table63[[#This Row],[Case Size]]*Table63[[#This Row],[Customer Order 
(In Cases)]]</f>
        <v>0</v>
      </c>
      <c r="N69" s="207">
        <f>Table63[[#This Row],[Total Pieces Ordered]]*Table63[[#This Row],[Unit Cost]]</f>
        <v>0</v>
      </c>
    </row>
    <row r="70" spans="1:14" ht="125.1" customHeight="1" x14ac:dyDescent="0.25">
      <c r="A70" s="18" t="s">
        <v>320</v>
      </c>
      <c r="B70" s="236" t="s">
        <v>308</v>
      </c>
      <c r="C70" s="241"/>
      <c r="D70" s="236">
        <v>24</v>
      </c>
      <c r="E70" s="237">
        <v>2.95</v>
      </c>
      <c r="F70" s="238"/>
      <c r="G70" s="205"/>
      <c r="H70" s="18"/>
      <c r="I70" s="60" t="s">
        <v>241</v>
      </c>
      <c r="J70" s="204" t="s">
        <v>212</v>
      </c>
      <c r="K70" s="236" t="s">
        <v>279</v>
      </c>
      <c r="L70" s="204">
        <v>5.95</v>
      </c>
      <c r="M70" s="81">
        <f>Table63[[#This Row],[Case Size]]*Table63[[#This Row],[Customer Order 
(In Cases)]]</f>
        <v>0</v>
      </c>
      <c r="N70" s="207">
        <f>Table63[[#This Row],[Total Pieces Ordered]]*Table63[[#This Row],[Unit Cost]]</f>
        <v>0</v>
      </c>
    </row>
    <row r="71" spans="1:14" ht="125.1" customHeight="1" x14ac:dyDescent="0.25">
      <c r="A71" s="18" t="s">
        <v>320</v>
      </c>
      <c r="B71" s="236" t="s">
        <v>309</v>
      </c>
      <c r="C71" s="241"/>
      <c r="D71" s="236">
        <v>18</v>
      </c>
      <c r="E71" s="237">
        <v>3.95</v>
      </c>
      <c r="F71" s="238"/>
      <c r="G71" s="205"/>
      <c r="H71" s="18"/>
      <c r="I71" s="60" t="s">
        <v>242</v>
      </c>
      <c r="J71" s="204" t="s">
        <v>223</v>
      </c>
      <c r="K71" s="236" t="s">
        <v>280</v>
      </c>
      <c r="L71" s="204">
        <v>7.95</v>
      </c>
      <c r="M71" s="81">
        <f>Table63[[#This Row],[Case Size]]*Table63[[#This Row],[Customer Order 
(In Cases)]]</f>
        <v>0</v>
      </c>
      <c r="N71" s="207">
        <f>Table63[[#This Row],[Total Pieces Ordered]]*Table63[[#This Row],[Unit Cost]]</f>
        <v>0</v>
      </c>
    </row>
    <row r="72" spans="1:14" ht="125.1" customHeight="1" x14ac:dyDescent="0.25">
      <c r="A72" s="18" t="s">
        <v>320</v>
      </c>
      <c r="B72" s="236" t="s">
        <v>310</v>
      </c>
      <c r="C72" s="241"/>
      <c r="D72" s="236">
        <v>6</v>
      </c>
      <c r="E72" s="237">
        <v>18.95</v>
      </c>
      <c r="F72" s="238"/>
      <c r="G72" s="205"/>
      <c r="H72" s="18"/>
      <c r="I72" s="60" t="s">
        <v>243</v>
      </c>
      <c r="J72" s="204" t="s">
        <v>223</v>
      </c>
      <c r="K72" s="236" t="s">
        <v>281</v>
      </c>
      <c r="L72" s="204">
        <v>37.950000000000003</v>
      </c>
      <c r="M72" s="81">
        <f>Table63[[#This Row],[Case Size]]*Table63[[#This Row],[Customer Order 
(In Cases)]]</f>
        <v>0</v>
      </c>
      <c r="N72" s="207">
        <f>Table63[[#This Row],[Total Pieces Ordered]]*Table63[[#This Row],[Unit Cost]]</f>
        <v>0</v>
      </c>
    </row>
    <row r="73" spans="1:14" ht="125.1" customHeight="1" x14ac:dyDescent="0.25">
      <c r="A73" s="18" t="s">
        <v>320</v>
      </c>
      <c r="B73" s="236" t="s">
        <v>311</v>
      </c>
      <c r="C73" s="241"/>
      <c r="D73" s="236">
        <v>18</v>
      </c>
      <c r="E73" s="237">
        <v>4.95</v>
      </c>
      <c r="F73" s="238"/>
      <c r="G73" s="239"/>
      <c r="H73" s="168"/>
      <c r="I73" s="130" t="s">
        <v>244</v>
      </c>
      <c r="J73" s="235" t="s">
        <v>212</v>
      </c>
      <c r="K73" s="236" t="s">
        <v>282</v>
      </c>
      <c r="L73" s="235">
        <v>9.9499999999999993</v>
      </c>
      <c r="M73" s="82">
        <f>Table63[[#This Row],[Case Size]]*Table63[[#This Row],[Customer Order 
(In Cases)]]</f>
        <v>0</v>
      </c>
      <c r="N73" s="207">
        <f>Table63[[#This Row],[Total Pieces Ordered]]*Table63[[#This Row],[Unit Cost]]</f>
        <v>0</v>
      </c>
    </row>
    <row r="74" spans="1:14" ht="125.1" customHeight="1" x14ac:dyDescent="0.25">
      <c r="A74" s="18" t="s">
        <v>320</v>
      </c>
      <c r="B74" s="236" t="s">
        <v>312</v>
      </c>
      <c r="C74" s="241"/>
      <c r="D74" s="236">
        <v>8</v>
      </c>
      <c r="E74" s="237">
        <v>12.5</v>
      </c>
      <c r="F74" s="238"/>
      <c r="G74" s="205"/>
      <c r="H74" s="18"/>
      <c r="I74" s="60" t="s">
        <v>245</v>
      </c>
      <c r="J74" s="204" t="s">
        <v>246</v>
      </c>
      <c r="K74" s="236" t="s">
        <v>283</v>
      </c>
      <c r="L74" s="204">
        <v>24.95</v>
      </c>
      <c r="M74" s="81">
        <f>Table63[[#This Row],[Case Size]]*Table63[[#This Row],[Customer Order 
(In Cases)]]</f>
        <v>0</v>
      </c>
      <c r="N74" s="207">
        <f>Table63[[#This Row],[Total Pieces Ordered]]*Table63[[#This Row],[Unit Cost]]</f>
        <v>0</v>
      </c>
    </row>
    <row r="75" spans="1:14" ht="125.1" customHeight="1" x14ac:dyDescent="0.25">
      <c r="A75" s="18" t="s">
        <v>320</v>
      </c>
      <c r="B75" s="236" t="s">
        <v>313</v>
      </c>
      <c r="C75" s="241"/>
      <c r="D75" s="236">
        <v>36</v>
      </c>
      <c r="E75" s="237">
        <v>2.5</v>
      </c>
      <c r="F75" s="238"/>
      <c r="G75" s="239"/>
      <c r="H75" s="168"/>
      <c r="I75" s="130" t="s">
        <v>247</v>
      </c>
      <c r="J75" s="235" t="s">
        <v>212</v>
      </c>
      <c r="K75" s="236" t="s">
        <v>284</v>
      </c>
      <c r="L75" s="235">
        <v>4.95</v>
      </c>
      <c r="M75" s="82">
        <f>Table63[[#This Row],[Case Size]]*Table63[[#This Row],[Customer Order 
(In Cases)]]</f>
        <v>0</v>
      </c>
      <c r="N75" s="207">
        <f>Table63[[#This Row],[Total Pieces Ordered]]*Table63[[#This Row],[Unit Cost]]</f>
        <v>0</v>
      </c>
    </row>
    <row r="76" spans="1:14" ht="125.1" customHeight="1" x14ac:dyDescent="0.25">
      <c r="A76" s="18" t="s">
        <v>320</v>
      </c>
      <c r="B76" s="236" t="s">
        <v>314</v>
      </c>
      <c r="C76" s="241"/>
      <c r="D76" s="236">
        <v>12</v>
      </c>
      <c r="E76" s="237">
        <v>7.95</v>
      </c>
      <c r="F76" s="238"/>
      <c r="G76" s="205"/>
      <c r="H76" s="18"/>
      <c r="I76" s="60" t="s">
        <v>248</v>
      </c>
      <c r="J76" s="204" t="s">
        <v>212</v>
      </c>
      <c r="K76" s="236" t="s">
        <v>285</v>
      </c>
      <c r="L76" s="204">
        <v>15.95</v>
      </c>
      <c r="M76" s="81">
        <f>Table63[[#This Row],[Case Size]]*Table63[[#This Row],[Customer Order 
(In Cases)]]</f>
        <v>0</v>
      </c>
      <c r="N76" s="207">
        <f>Table63[[#This Row],[Total Pieces Ordered]]*Table63[[#This Row],[Unit Cost]]</f>
        <v>0</v>
      </c>
    </row>
    <row r="77" spans="1:14" ht="125.1" customHeight="1" x14ac:dyDescent="0.25">
      <c r="A77" s="18" t="s">
        <v>320</v>
      </c>
      <c r="B77" s="236" t="s">
        <v>315</v>
      </c>
      <c r="C77" s="241"/>
      <c r="D77" s="236">
        <v>8</v>
      </c>
      <c r="E77" s="237">
        <v>10.95</v>
      </c>
      <c r="F77" s="238"/>
      <c r="G77" s="205"/>
      <c r="H77" s="18"/>
      <c r="I77" s="60" t="s">
        <v>249</v>
      </c>
      <c r="J77" s="204" t="s">
        <v>212</v>
      </c>
      <c r="K77" s="236" t="s">
        <v>286</v>
      </c>
      <c r="L77" s="204">
        <v>21.95</v>
      </c>
      <c r="M77" s="81">
        <f>Table63[[#This Row],[Case Size]]*Table63[[#This Row],[Customer Order 
(In Cases)]]</f>
        <v>0</v>
      </c>
      <c r="N77" s="207">
        <f>Table63[[#This Row],[Total Pieces Ordered]]*Table63[[#This Row],[Unit Cost]]</f>
        <v>0</v>
      </c>
    </row>
    <row r="78" spans="1:14" ht="125.1" customHeight="1" x14ac:dyDescent="0.25">
      <c r="A78" s="18" t="s">
        <v>320</v>
      </c>
      <c r="B78" s="236" t="s">
        <v>316</v>
      </c>
      <c r="C78" s="241"/>
      <c r="D78" s="236">
        <v>4</v>
      </c>
      <c r="E78" s="237">
        <v>18.95</v>
      </c>
      <c r="F78" s="238"/>
      <c r="G78" s="205"/>
      <c r="H78" s="18"/>
      <c r="I78" s="60" t="s">
        <v>250</v>
      </c>
      <c r="J78" s="204" t="s">
        <v>212</v>
      </c>
      <c r="K78" s="236" t="s">
        <v>287</v>
      </c>
      <c r="L78" s="204">
        <v>37.950000000000003</v>
      </c>
      <c r="M78" s="81">
        <f>Table63[[#This Row],[Case Size]]*Table63[[#This Row],[Customer Order 
(In Cases)]]</f>
        <v>0</v>
      </c>
      <c r="N78" s="207">
        <f>Table63[[#This Row],[Total Pieces Ordered]]*Table63[[#This Row],[Unit Cost]]</f>
        <v>0</v>
      </c>
    </row>
    <row r="79" spans="1:14" ht="125.1" customHeight="1" x14ac:dyDescent="0.25">
      <c r="A79" s="18" t="s">
        <v>320</v>
      </c>
      <c r="B79" s="236" t="s">
        <v>317</v>
      </c>
      <c r="C79" s="241"/>
      <c r="D79" s="236">
        <v>12</v>
      </c>
      <c r="E79" s="237">
        <v>7.95</v>
      </c>
      <c r="F79" s="238"/>
      <c r="G79" s="205"/>
      <c r="H79" s="18"/>
      <c r="I79" s="60" t="s">
        <v>251</v>
      </c>
      <c r="J79" s="204" t="s">
        <v>212</v>
      </c>
      <c r="K79" s="236" t="s">
        <v>288</v>
      </c>
      <c r="L79" s="204">
        <v>15.95</v>
      </c>
      <c r="M79" s="81">
        <f>Table63[[#This Row],[Case Size]]*Table63[[#This Row],[Customer Order 
(In Cases)]]</f>
        <v>0</v>
      </c>
      <c r="N79" s="207">
        <f>Table63[[#This Row],[Total Pieces Ordered]]*Table63[[#This Row],[Unit Cost]]</f>
        <v>0</v>
      </c>
    </row>
    <row r="80" spans="1:14" ht="125.1" customHeight="1" x14ac:dyDescent="0.25">
      <c r="A80" s="18" t="s">
        <v>320</v>
      </c>
      <c r="B80" s="11" t="s">
        <v>318</v>
      </c>
      <c r="C80" s="241"/>
      <c r="D80" s="11">
        <v>8</v>
      </c>
      <c r="E80" s="155">
        <v>10.95</v>
      </c>
      <c r="F80" s="240"/>
      <c r="G80" s="205"/>
      <c r="H80" s="18"/>
      <c r="I80" s="60" t="s">
        <v>252</v>
      </c>
      <c r="J80" s="204" t="s">
        <v>212</v>
      </c>
      <c r="K80" s="11" t="s">
        <v>286</v>
      </c>
      <c r="L80" s="204">
        <v>21.95</v>
      </c>
      <c r="M80" s="81">
        <f>Table63[[#This Row],[Case Size]]*Table63[[#This Row],[Customer Order 
(In Cases)]]</f>
        <v>0</v>
      </c>
      <c r="N80" s="207">
        <f>Table63[[#This Row],[Total Pieces Ordered]]*Table63[[#This Row],[Unit Cost]]</f>
        <v>0</v>
      </c>
    </row>
    <row r="81" spans="1:14" ht="125.1" customHeight="1" x14ac:dyDescent="0.25">
      <c r="A81" s="18" t="s">
        <v>320</v>
      </c>
      <c r="B81" s="11" t="s">
        <v>319</v>
      </c>
      <c r="C81" s="241"/>
      <c r="D81" s="11">
        <v>4</v>
      </c>
      <c r="E81" s="155">
        <v>18.95</v>
      </c>
      <c r="F81" s="240"/>
      <c r="G81" s="239"/>
      <c r="H81" s="168"/>
      <c r="I81" s="130" t="s">
        <v>253</v>
      </c>
      <c r="J81" s="235" t="s">
        <v>212</v>
      </c>
      <c r="K81" s="11" t="s">
        <v>287</v>
      </c>
      <c r="L81" s="235">
        <v>37.950000000000003</v>
      </c>
      <c r="M81" s="82">
        <f>Table63[[#This Row],[Case Size]]*Table63[[#This Row],[Customer Order 
(In Cases)]]</f>
        <v>0</v>
      </c>
      <c r="N81" s="207">
        <f>Table63[[#This Row],[Total Pieces Ordered]]*Table63[[#This Row],[Unit Cost]]</f>
        <v>0</v>
      </c>
    </row>
  </sheetData>
  <sheetProtection algorithmName="SHA-512" hashValue="zIzFAUkZt8mYPkXmWAEE60A1lr9akjRCboiNu/n8Vl2KoORNAuvgN1nMsGyGy+wvviNzvFRVCxop+oQyqqqQWQ==" saltValue="fedZPO/h71XibS5eq7kyQA==" spinCount="100000" sheet="1" objects="1" scenarios="1" formatColumns="0" formatRows="0" sort="0" autoFilter="0" pivotTables="0"/>
  <conditionalFormatting sqref="C2:C81">
    <cfRule type="cellIs" dxfId="0" priority="1" operator="greaterThan">
      <formula>0</formula>
    </cfRule>
  </conditionalFormatting>
  <hyperlinks>
    <hyperlink ref="F1" location="'Title Page'!A1" display="Back to Table of Contents" xr:uid="{92BAEE95-75D7-43BC-B8D2-F630ACB71DCB}"/>
  </hyperlinks>
  <pageMargins left="0.23622047244094491" right="0.23622047244094491" top="0.35433070866141736" bottom="0.35433070866141736" header="0.31496062992125984" footer="0.11811023622047245"/>
  <pageSetup scale="58" fitToHeight="0" orientation="landscape" r:id="rId1"/>
  <headerFooter>
    <oddFooter>Page &amp;P&amp;R&amp;A</oddFooter>
  </headerFooter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Title Page</vt:lpstr>
      <vt:lpstr>Food</vt:lpstr>
      <vt:lpstr>Gift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wholesale</dc:creator>
  <cp:lastModifiedBy>Melissa Hoogendoorn</cp:lastModifiedBy>
  <cp:lastPrinted>2024-04-15T21:26:12Z</cp:lastPrinted>
  <dcterms:created xsi:type="dcterms:W3CDTF">2023-05-04T16:17:38Z</dcterms:created>
  <dcterms:modified xsi:type="dcterms:W3CDTF">2025-05-29T21:24:25Z</dcterms:modified>
</cp:coreProperties>
</file>